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afritz\Desktop\"/>
    </mc:Choice>
  </mc:AlternateContent>
  <xr:revisionPtr revIDLastSave="0" documentId="8_{32A6A594-68A7-4752-BFFB-63C185611B91}" xr6:coauthVersionLast="44" xr6:coauthVersionMax="44" xr10:uidLastSave="{00000000-0000-0000-0000-000000000000}"/>
  <bookViews>
    <workbookView xWindow="-120" yWindow="-120" windowWidth="29040" windowHeight="15840" activeTab="1" xr2:uid="{00000000-000D-0000-FFFF-FFFF00000000}"/>
  </bookViews>
  <sheets>
    <sheet name="Recettes" sheetId="1" r:id="rId1"/>
    <sheet name="Dépenses" sheetId="2" r:id="rId2"/>
    <sheet name="Dépenses fiscales" sheetId="3" r:id="rId3"/>
  </sheets>
  <definedNames>
    <definedName name="_xlnm._FilterDatabase" localSheetId="1" hidden="1">Dépenses!$A$1:$AC$159</definedName>
    <definedName name="_xlnm._FilterDatabase" localSheetId="2" hidden="1">'Dépenses fiscales'!$A$1:$S$80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0" i="3" l="1"/>
  <c r="E80" i="3"/>
  <c r="Q72" i="3"/>
  <c r="R65" i="3"/>
  <c r="S63" i="3"/>
  <c r="R52" i="3"/>
  <c r="R48" i="3"/>
  <c r="P47" i="3"/>
  <c r="O47" i="3"/>
  <c r="P42" i="3"/>
  <c r="O41" i="3"/>
  <c r="P38" i="3"/>
  <c r="P31" i="3"/>
  <c r="O31" i="3"/>
  <c r="P29" i="3"/>
  <c r="P20" i="3"/>
  <c r="J80" i="3"/>
  <c r="D80" i="3"/>
  <c r="O150" i="2" l="1"/>
  <c r="N150" i="2" l="1"/>
  <c r="P150" i="2"/>
  <c r="Q150" i="2"/>
  <c r="G80" i="3" l="1"/>
  <c r="H82" i="3" s="1"/>
  <c r="B29" i="1" l="1"/>
  <c r="E29" i="1"/>
  <c r="E30" i="1" l="1"/>
  <c r="E31" i="1" s="1"/>
  <c r="B30" i="1"/>
  <c r="B31" i="1" s="1"/>
  <c r="D4" i="1"/>
  <c r="C5" i="1"/>
  <c r="C6" i="1"/>
  <c r="C7" i="1"/>
  <c r="D8" i="1"/>
  <c r="D9" i="1"/>
  <c r="C10" i="1"/>
  <c r="C11" i="1"/>
  <c r="C12" i="1"/>
  <c r="C13" i="1"/>
  <c r="C14" i="1"/>
  <c r="C15" i="1"/>
  <c r="D16" i="1"/>
  <c r="C17" i="1"/>
  <c r="C18" i="1"/>
  <c r="C19" i="1"/>
  <c r="C20" i="1"/>
  <c r="C21" i="1"/>
  <c r="C22" i="1"/>
  <c r="C23" i="1"/>
  <c r="C24" i="1"/>
  <c r="C25" i="1"/>
  <c r="C26" i="1"/>
  <c r="C27" i="1"/>
  <c r="C3" i="1"/>
  <c r="C29" i="1" l="1"/>
  <c r="D30" i="1"/>
  <c r="C30" i="1"/>
  <c r="D29" i="1"/>
  <c r="D31" i="1" l="1"/>
  <c r="C31" i="1"/>
  <c r="S80" i="3" l="1"/>
  <c r="O80" i="3"/>
  <c r="L80" i="3"/>
  <c r="Q80" i="3"/>
  <c r="R80" i="3" l="1"/>
  <c r="P80" i="3"/>
  <c r="K80" i="3"/>
  <c r="N80" i="3"/>
  <c r="M80" i="3"/>
  <c r="I7" i="3" l="1"/>
  <c r="I76" i="3" l="1"/>
  <c r="I73" i="3"/>
  <c r="I72" i="3"/>
  <c r="I70" i="3"/>
  <c r="I69" i="3"/>
  <c r="I68" i="3"/>
  <c r="I67" i="3"/>
  <c r="I65" i="3"/>
  <c r="I64" i="3"/>
  <c r="I63" i="3"/>
  <c r="I62" i="3"/>
  <c r="I61" i="3"/>
  <c r="I56" i="3"/>
  <c r="I55" i="3"/>
  <c r="I54" i="3"/>
  <c r="I53" i="3"/>
  <c r="I51" i="3"/>
  <c r="I50" i="3"/>
  <c r="I49" i="3"/>
  <c r="I48" i="3"/>
  <c r="I47" i="3"/>
  <c r="I45" i="3"/>
  <c r="I44" i="3"/>
  <c r="I43" i="3"/>
  <c r="I41" i="3"/>
  <c r="I40" i="3"/>
  <c r="I39" i="3"/>
  <c r="I38" i="3"/>
  <c r="I36" i="3"/>
  <c r="I35" i="3"/>
  <c r="I31" i="3"/>
  <c r="I29" i="3"/>
  <c r="I28" i="3"/>
  <c r="I26" i="3"/>
  <c r="I18" i="3"/>
  <c r="I15" i="3"/>
  <c r="I14" i="3"/>
  <c r="I6" i="3"/>
  <c r="I3" i="3"/>
  <c r="I2" i="3"/>
  <c r="H32" i="3"/>
  <c r="H37" i="3"/>
  <c r="H59" i="3"/>
  <c r="H30" i="3"/>
  <c r="H25" i="3"/>
  <c r="H10" i="3"/>
  <c r="H11" i="3"/>
  <c r="H9" i="3"/>
  <c r="H80" i="3" l="1"/>
  <c r="I8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Sébastien Postic</author>
  </authors>
  <commentList>
    <comment ref="O104" authorId="0" shapeId="0" xr:uid="{00000000-0006-0000-0100-000001000000}">
      <text>
        <r>
          <rPr>
            <b/>
            <sz val="9"/>
            <color indexed="81"/>
            <rFont val="Tahoma"/>
            <family val="2"/>
          </rPr>
          <t>Sébastien Postic:</t>
        </r>
        <r>
          <rPr>
            <sz val="9"/>
            <color indexed="81"/>
            <rFont val="Tahoma"/>
            <family val="2"/>
          </rPr>
          <t xml:space="preserve">
Construction de centres d'accueil neufs.</t>
        </r>
      </text>
    </comment>
  </commentList>
</comments>
</file>

<file path=xl/sharedStrings.xml><?xml version="1.0" encoding="utf-8"?>
<sst xmlns="http://schemas.openxmlformats.org/spreadsheetml/2006/main" count="1522" uniqueCount="440">
  <si>
    <t>Taxe intérieure de consommation des produits énergétiques (TICPE)</t>
  </si>
  <si>
    <t>Taxe intérieure sur la consommation finale d'électricité (TICFE)</t>
  </si>
  <si>
    <t>Taxe intérieure sur la consommation de gaz naturel (TICGN)</t>
  </si>
  <si>
    <t>Taxe sur les certificats d'immatriculation des véhicules pour les régions</t>
  </si>
  <si>
    <t>Taxe sur les conventions d'assurance automobile</t>
  </si>
  <si>
    <t>Taxe communale sur la consommation finale d'électricité (TCCFE)</t>
  </si>
  <si>
    <t>Taxe départementale sur la consommation finale d'électricité (TDCFE)</t>
  </si>
  <si>
    <t>Taxe sur les véhicules de tourisme des sociétés (TVS)</t>
  </si>
  <si>
    <t>Malus automobile</t>
  </si>
  <si>
    <t>Taxe due par les concessionnaires d'autoroutes</t>
  </si>
  <si>
    <t>Taxe sur les mises à disposition de produits pétroliers pour le stockage stratégique</t>
  </si>
  <si>
    <t>Taxe spéciale sur les carburants dans les DOM</t>
  </si>
  <si>
    <t>Imposition sur les pylônes</t>
  </si>
  <si>
    <t>Taxe de solidarité sur les billets d'avion</t>
  </si>
  <si>
    <t>Taxe spéciale sur les véhicules routiers (taxe à l'essieu)</t>
  </si>
  <si>
    <t>Taxe générale sur les activités polluantes - Prélèvement sur les carburants.</t>
  </si>
  <si>
    <t>Taxe sur les certificats d'immatriculation pour la formation professionnelle</t>
  </si>
  <si>
    <t>Droit annuel de francisation et de navigation</t>
  </si>
  <si>
    <t xml:space="preserve">Taxe due par les entreprises de transport public aérien et maritime </t>
  </si>
  <si>
    <t>Revenus tirés de la mise aux enchères des garanties d'origine</t>
  </si>
  <si>
    <t>Taxe additionnelle sur les certificats d'immatriculation pour les voitures de sport puissantes</t>
  </si>
  <si>
    <t>Taxe intérieure de consommation sur les houilles, lignites et cokes (TICC)</t>
  </si>
  <si>
    <t>Taxe annuelle sur les véhicules les plus polluants</t>
  </si>
  <si>
    <t>Taxe due par les entreprises de transport public aérien et maritime sur les passagers embarqués</t>
  </si>
  <si>
    <t>Type de mission</t>
  </si>
  <si>
    <t>Code type de mission</t>
  </si>
  <si>
    <t>Mission</t>
  </si>
  <si>
    <t>Code mission</t>
  </si>
  <si>
    <t>Programme</t>
  </si>
  <si>
    <t>Code PGM</t>
  </si>
  <si>
    <t>Action</t>
  </si>
  <si>
    <t>Code action</t>
  </si>
  <si>
    <t>Sous-action</t>
  </si>
  <si>
    <t>Code sous-action</t>
  </si>
  <si>
    <t>Secteur</t>
  </si>
  <si>
    <t>Sous-secteur</t>
  </si>
  <si>
    <t>Nature</t>
  </si>
  <si>
    <t>Favorables : EnR</t>
  </si>
  <si>
    <t>Favorables : nucléaire</t>
  </si>
  <si>
    <t>Favorables : Mobilités durables</t>
  </si>
  <si>
    <t>Favorables : Soutien à la recherche</t>
  </si>
  <si>
    <t>Favorables : Rénovation thermique</t>
  </si>
  <si>
    <t>Favorables : Agriculture - Forêt</t>
  </si>
  <si>
    <t>Maritime</t>
  </si>
  <si>
    <t>Différentiel gazole-essence</t>
  </si>
  <si>
    <t>GNR</t>
  </si>
  <si>
    <t xml:space="preserve">Poids lourds </t>
  </si>
  <si>
    <t>Comptes d'affectation spéciale</t>
  </si>
  <si>
    <t>Développement agricole et rural</t>
  </si>
  <si>
    <t>YF</t>
  </si>
  <si>
    <t>Recherche appliquée et innovation en agriculture</t>
  </si>
  <si>
    <t>Recherche appliquée et innovation</t>
  </si>
  <si>
    <t>Agri-forêt</t>
  </si>
  <si>
    <t>Agriculture</t>
  </si>
  <si>
    <t>Direct</t>
  </si>
  <si>
    <t>Développement et transfert en agriculture</t>
  </si>
  <si>
    <t>Développement et transfert</t>
  </si>
  <si>
    <t>Support</t>
  </si>
  <si>
    <t>Budget général</t>
  </si>
  <si>
    <t>Agriculture, alimentation, forêt et affaires rurales</t>
  </si>
  <si>
    <t>AC</t>
  </si>
  <si>
    <t>Compétitivité et durabilité de l'agriculture, de l'agroalimentaire, de la forêt, de la pêche et de l'aquaculture</t>
  </si>
  <si>
    <t>Adaptation des filières à  l'évolution des marchés</t>
  </si>
  <si>
    <t>Appui au renouvellement et à  la modernisation des exploitations agricoles</t>
  </si>
  <si>
    <t>Gestion équilibrée et durable des territoires</t>
  </si>
  <si>
    <t>Gestion durable de la forêt et développement de la filière bois</t>
  </si>
  <si>
    <t>Forêt</t>
  </si>
  <si>
    <t>Action extérieure de l'État</t>
  </si>
  <si>
    <t>AA</t>
  </si>
  <si>
    <t>Action de la France en Europe et dans le monde</t>
  </si>
  <si>
    <t>Contributions internationales</t>
  </si>
  <si>
    <t>Autres</t>
  </si>
  <si>
    <t>Coopération de sécurité et de défense</t>
  </si>
  <si>
    <t>Écologie, développement et mobilité durables</t>
  </si>
  <si>
    <t>TA</t>
  </si>
  <si>
    <t>Énergie, climat et après-mines</t>
  </si>
  <si>
    <t>Lutte contre le changement climatique et pour la qualité de l'air</t>
  </si>
  <si>
    <t>Climat</t>
  </si>
  <si>
    <t>Prévention des risques</t>
  </si>
  <si>
    <t>Agence de l'environnement et de la maîtrise de l'énergie (ADEME)</t>
  </si>
  <si>
    <t>Hors PLF</t>
  </si>
  <si>
    <t>Affaires maritimes</t>
  </si>
  <si>
    <t>Action interministérielle de la mer</t>
  </si>
  <si>
    <t>FDC/ADP</t>
  </si>
  <si>
    <t>Environnement</t>
  </si>
  <si>
    <t>Conduite et pilotage des politiques de l'écologie, du développement et de la mobilité durables</t>
  </si>
  <si>
    <t>Personnels oeuvrant pour les politiques du programme "Conduite et pilotage des politiques de l'écologie, du développement et de la mobilité durables"</t>
  </si>
  <si>
    <t>Mixte Climat environnement</t>
  </si>
  <si>
    <t>Fonctionnement</t>
  </si>
  <si>
    <t>Soutien</t>
  </si>
  <si>
    <t>Administration générale et territoriale de l'État</t>
  </si>
  <si>
    <t>AB</t>
  </si>
  <si>
    <t>Administration territoriale</t>
  </si>
  <si>
    <t>Coordination de la sécurité des personnes et des biens</t>
  </si>
  <si>
    <t>Action européenne</t>
  </si>
  <si>
    <t>Coordination de l'action diplomatique</t>
  </si>
  <si>
    <t>Réseau diplomatique</t>
  </si>
  <si>
    <t>Remboursements et dégrèvements</t>
  </si>
  <si>
    <t>RD</t>
  </si>
  <si>
    <t>Remboursements et dégrèvements d'impôts d'État (crédits évaluatifs)</t>
  </si>
  <si>
    <t>Remboursements et dégrèvements liés à  la gestion des produits de l'Etat</t>
  </si>
  <si>
    <t>Autres remboursements et dégrèvements liés à  la gestion des produits de l'Etat</t>
  </si>
  <si>
    <t>Actions nationales, européennes et internationales en faveur du développement durable</t>
  </si>
  <si>
    <t>Remboursements et dégrèvements liées à des politiques publiques</t>
  </si>
  <si>
    <t>Taxe intérieure sur les produits pétroliers</t>
  </si>
  <si>
    <t>Taxe intérieure de consommation sur le gaz naturel</t>
  </si>
  <si>
    <t>Défense</t>
  </si>
  <si>
    <t>DA</t>
  </si>
  <si>
    <t>Soutien de la politique de la défense</t>
  </si>
  <si>
    <t>Pilotage, soutien et communication</t>
  </si>
  <si>
    <t>Batiment</t>
  </si>
  <si>
    <t>Usage</t>
  </si>
  <si>
    <t>Gestion du patrimoine immobilier de l'État</t>
  </si>
  <si>
    <t>YB</t>
  </si>
  <si>
    <t>Opérations immobilières et entretien des bà¢timents de l'État</t>
  </si>
  <si>
    <t>Gros entretien, réhabilitation, mise en conformité et remise en état</t>
  </si>
  <si>
    <t>Politique immobilière</t>
  </si>
  <si>
    <t>Rénovation</t>
  </si>
  <si>
    <t>Contrôles règlementaires, audits, expertises et diagnostics</t>
  </si>
  <si>
    <t>Politique et programmation de l'immobilier et des moyens de fonctionnement</t>
  </si>
  <si>
    <t>Opérations structurantes et cessions</t>
  </si>
  <si>
    <t>Action et transformation publiques</t>
  </si>
  <si>
    <t>TR</t>
  </si>
  <si>
    <t>Rénovation des cités administratives et autres sites domaniaux multi-occupants</t>
  </si>
  <si>
    <t>Etudes</t>
  </si>
  <si>
    <t>Travaux et gros entretien à  la charge du propriétaire</t>
  </si>
  <si>
    <t>Acquisitions, construction</t>
  </si>
  <si>
    <t>Conduite et pilotage des politiques de l'agriculture</t>
  </si>
  <si>
    <t>Évaluation de l'impact des politiques publiques et information économique</t>
  </si>
  <si>
    <t>Recherche et enseignement supérieur</t>
  </si>
  <si>
    <t>RA</t>
  </si>
  <si>
    <t>Formations supérieures et recherche universitaire</t>
  </si>
  <si>
    <t>Immobilier</t>
  </si>
  <si>
    <t>Environnement et prospective de la politique de défense</t>
  </si>
  <si>
    <t>Recherche et exploitation du renseignement intéressant la sécurité de la France</t>
  </si>
  <si>
    <t>Renseignement extérieur</t>
  </si>
  <si>
    <t>Renseignement de sécurité de défense</t>
  </si>
  <si>
    <t>Préparation et emploi des forces</t>
  </si>
  <si>
    <t>Logistique et soutien interarmées</t>
  </si>
  <si>
    <t>Soutien des forces par les bases de défense</t>
  </si>
  <si>
    <t>Soutiens complémentaires</t>
  </si>
  <si>
    <t>Sécurités</t>
  </si>
  <si>
    <t>SB</t>
  </si>
  <si>
    <t>Police nationale</t>
  </si>
  <si>
    <t>Commandement, ressources humaines et logistique</t>
  </si>
  <si>
    <t>Soutien (autres dépenses)</t>
  </si>
  <si>
    <t>Cohésion des territoires</t>
  </si>
  <si>
    <t>VA</t>
  </si>
  <si>
    <t>Urbanisme, territoires et amélioration de l'habitat</t>
  </si>
  <si>
    <t>Urbanisme et aménagement</t>
  </si>
  <si>
    <t>Autre</t>
  </si>
  <si>
    <t>Réglementation, politique technique et qualité de la construction</t>
  </si>
  <si>
    <t>Construction locative et amélioration du parc</t>
  </si>
  <si>
    <t>Construction</t>
  </si>
  <si>
    <t>Lutte contre l'habitat indigne</t>
  </si>
  <si>
    <t>Gestion économique et sociale de l'après-mines</t>
  </si>
  <si>
    <t>Enseignement scolaire</t>
  </si>
  <si>
    <t>EC</t>
  </si>
  <si>
    <t>Enseignement technique agricole</t>
  </si>
  <si>
    <t>Évolution des compétences et dynamique territoriale</t>
  </si>
  <si>
    <t>Education</t>
  </si>
  <si>
    <t>Enseignement second degré</t>
  </si>
  <si>
    <t>Soutien de la politique de l'éducation nationale</t>
  </si>
  <si>
    <t>Évaluation et contrôle</t>
  </si>
  <si>
    <t>Politique des ressources humaines</t>
  </si>
  <si>
    <t>Établissements d'appui de la politique éducative</t>
  </si>
  <si>
    <t>Logistique, système d'information, immobilier</t>
  </si>
  <si>
    <t>Service public de l'énergie</t>
  </si>
  <si>
    <t>Fermeture de la centrale de Fessenheim</t>
  </si>
  <si>
    <t>Energie</t>
  </si>
  <si>
    <t>Nucléaire</t>
  </si>
  <si>
    <t>Contrôle de la sà»reté nucléaire et de la radioprotection</t>
  </si>
  <si>
    <t>Commission de régulation de l'énergie (CRE)</t>
  </si>
  <si>
    <t>Général</t>
  </si>
  <si>
    <t>Solidarité avec les zones non interconnectées au réseau métropolitain</t>
  </si>
  <si>
    <t>Frais de support</t>
  </si>
  <si>
    <t>Médiateur de l'énergie</t>
  </si>
  <si>
    <t>Transition énergétique</t>
  </si>
  <si>
    <t>YN</t>
  </si>
  <si>
    <t>Soutien à  la transition énergétique</t>
  </si>
  <si>
    <t>Fonds d'interconnexion</t>
  </si>
  <si>
    <t>Politique de l'énergie</t>
  </si>
  <si>
    <t>Investissements d'avenir</t>
  </si>
  <si>
    <t>AV</t>
  </si>
  <si>
    <t>Valorisation de la recherche</t>
  </si>
  <si>
    <t>Démonstrateurs et territoires d'innovation de grande ambition</t>
  </si>
  <si>
    <t>Financement des aides aux collectivités pour l'électrification rurale</t>
  </si>
  <si>
    <t>YK</t>
  </si>
  <si>
    <t>Opérations de maîtrise de la demande d'électricité, de production d'électricité par des énergies renouvelables ou de production de proximité dans les zones non interconnectées</t>
  </si>
  <si>
    <t>Sites isolés</t>
  </si>
  <si>
    <t>Installations de proximité en zone non interconnectée</t>
  </si>
  <si>
    <t>Maîtrise de la demande d'énergie</t>
  </si>
  <si>
    <t>Soutien à  l'effacement de consommation électrique</t>
  </si>
  <si>
    <t>Soutien à  la cogénération</t>
  </si>
  <si>
    <t>Renouvelables</t>
  </si>
  <si>
    <t>Soutien aux énergies renouvelables électriques</t>
  </si>
  <si>
    <t>Soutien à  l'injection de bio-méthane</t>
  </si>
  <si>
    <t>Industrie</t>
  </si>
  <si>
    <t>Pêche</t>
  </si>
  <si>
    <t>Soutien au programme</t>
  </si>
  <si>
    <t>Loisirs et tourisme</t>
  </si>
  <si>
    <t>Aide publique au développement</t>
  </si>
  <si>
    <t>AD</t>
  </si>
  <si>
    <t>Aide économique et financière au développement</t>
  </si>
  <si>
    <t>Aide économique et financière bilatérale</t>
  </si>
  <si>
    <t>Inter</t>
  </si>
  <si>
    <t>Solidarité à  l'égard des pays en développement</t>
  </si>
  <si>
    <t>Dépenses de personnels concourant au programme "Solidarité à  l'égard des pays en développement"</t>
  </si>
  <si>
    <t>Coopération bilatérale</t>
  </si>
  <si>
    <t>Aide économique et financière multilatérale</t>
  </si>
  <si>
    <t>Recherches scientifiques et technologiques pluridisciplinaires</t>
  </si>
  <si>
    <t>Recherches interdisciplinaires et transversales</t>
  </si>
  <si>
    <t>R&amp;D</t>
  </si>
  <si>
    <t>Recherche</t>
  </si>
  <si>
    <t>Recherche dans les domaines de l'énergie, du développement et de la mobilité durables</t>
  </si>
  <si>
    <t>Recherche dans le domaine des risques</t>
  </si>
  <si>
    <t>Institut de radioprotection et de sà»reté nucléaire (IRSN)</t>
  </si>
  <si>
    <t>Institut national de l'environnement industriel et des risques (INERIS)</t>
  </si>
  <si>
    <t>Recherche dans le domaine des transports, de la construction et de l'aménagement</t>
  </si>
  <si>
    <t>Institut français des sciences et technologies des transports, de l'aménagement et des réseaux (IFSTTAR)</t>
  </si>
  <si>
    <t>Centre scientifique et technique du bà¢timent (CSTB)</t>
  </si>
  <si>
    <t>Grandes infrastructures de recherche</t>
  </si>
  <si>
    <t>Recherche partenariale dans le développement et l'aménagement durable</t>
  </si>
  <si>
    <t>Risque, santé, environnement</t>
  </si>
  <si>
    <t>Urbanisme et territoire (PUCA, MUTS)</t>
  </si>
  <si>
    <t>Recherches scientifiques et technologiques en sciences et techniques de l'information</t>
  </si>
  <si>
    <t>Recherche en matière de transport (PREDIT)</t>
  </si>
  <si>
    <t>Changement global (GMES, adaptation au changement climatique)</t>
  </si>
  <si>
    <t>Biodiversité</t>
  </si>
  <si>
    <t>Innovation et prospective dans le domaine du développement et de l'aménagement durable</t>
  </si>
  <si>
    <t>Construction (PREBAT, C2D2, RGCU)</t>
  </si>
  <si>
    <t>Recherche et développement dans le domaine de l'aéronautique civile</t>
  </si>
  <si>
    <t>Recherches en amont</t>
  </si>
  <si>
    <t>Equipementier</t>
  </si>
  <si>
    <t>Charges nucléaires de long terme des installations du CEA</t>
  </si>
  <si>
    <t>Recherche dans le domaine de l'énergie nucléaire</t>
  </si>
  <si>
    <t>Soutien aux activités nucléaires du CEA</t>
  </si>
  <si>
    <t>Gestion des matières et déchets radioactifs-CNE-reprise des ressources</t>
  </si>
  <si>
    <t>Recherche dans le domaine des nouvelles technologies de l'énergie</t>
  </si>
  <si>
    <t>Soutien aux nouvelles technologies de l'énergie (IFPEN)</t>
  </si>
  <si>
    <t>Soutien aux nouvelles technologies de l'énergie (CEA)</t>
  </si>
  <si>
    <t>Recherches scientifiques et technologiques dans le domaine de l'énergie</t>
  </si>
  <si>
    <t>Recherches scientifiques et technologiques dans le domaine de l'environnement</t>
  </si>
  <si>
    <t>Santé</t>
  </si>
  <si>
    <t>SA</t>
  </si>
  <si>
    <t>Prévention, sécurité sanitaire et offre de soins</t>
  </si>
  <si>
    <t>Pilotage de la politique de santé publique</t>
  </si>
  <si>
    <t>Social</t>
  </si>
  <si>
    <t>Justice</t>
  </si>
  <si>
    <t>JA</t>
  </si>
  <si>
    <t>Administration pénitentiaire</t>
  </si>
  <si>
    <t>Accueil et accompagnement des personnes placées sous main de justice</t>
  </si>
  <si>
    <t>Justice judiciaire</t>
  </si>
  <si>
    <t>Protection judiciaire de la jeunesse</t>
  </si>
  <si>
    <t>Mise en oeuvre des décisions judiciaires</t>
  </si>
  <si>
    <t>Garde et contrôle des personnes placées sous main de justice</t>
  </si>
  <si>
    <t>Protection des consommateurs en situation de précarité énergétique</t>
  </si>
  <si>
    <t>Gens de mer et enseignement maritime</t>
  </si>
  <si>
    <t>Transport</t>
  </si>
  <si>
    <t>Infrastructures et services de transports</t>
  </si>
  <si>
    <t>Transport aérien</t>
  </si>
  <si>
    <t>Aérien</t>
  </si>
  <si>
    <t>Budgets annexes</t>
  </si>
  <si>
    <t>Contrôle et exploitation aériens</t>
  </si>
  <si>
    <t>XC</t>
  </si>
  <si>
    <t>Navigation aérienne</t>
  </si>
  <si>
    <t>Soutien et prestations externes de la Navigation aérienne</t>
  </si>
  <si>
    <t>Transports combinés</t>
  </si>
  <si>
    <t>Contrôle de la circulation et du stationnement routiers</t>
  </si>
  <si>
    <t>YE</t>
  </si>
  <si>
    <t>Contribution à  l'équipement des collectivités territoriales pour l'amélioration des transports en commun, de la sécurité et de la circulation routières</t>
  </si>
  <si>
    <t>Ferroviaire</t>
  </si>
  <si>
    <t>Voies navigables</t>
  </si>
  <si>
    <t>Services nationaux de transport conventionnés de voyageurs</t>
  </si>
  <si>
    <t>YI</t>
  </si>
  <si>
    <t>Exploitation des services nationaux de transport conventionnés</t>
  </si>
  <si>
    <t>Frais d'enquêtes, d'études et de conseil relatifs à  l'exploitation des services nationaux de transport conventionnés</t>
  </si>
  <si>
    <t>Contributions versées aux régions au titre de l'exploitation des services nationaux de transports antérieurement conventionnés</t>
  </si>
  <si>
    <t>Matériel roulant des services nationaux de transport conventionnés</t>
  </si>
  <si>
    <t>Contribution au matériel roulant des services nationaux de transport conventionnés</t>
  </si>
  <si>
    <t>Transports collectifs</t>
  </si>
  <si>
    <t>Sécurité ferroviaire</t>
  </si>
  <si>
    <t>Ports</t>
  </si>
  <si>
    <t>Maritime/fluvial</t>
  </si>
  <si>
    <t>Planification  des moyens et conduite des opérations</t>
  </si>
  <si>
    <t>Emploi des forces</t>
  </si>
  <si>
    <t>Route</t>
  </si>
  <si>
    <t>Préparation des forces terrestres</t>
  </si>
  <si>
    <t>Commandement et activités des forces terrestres</t>
  </si>
  <si>
    <t>Préparation des forces navales</t>
  </si>
  <si>
    <t>Commandement et activités des forces navales</t>
  </si>
  <si>
    <t>Préparation des forces aériennes</t>
  </si>
  <si>
    <t>Commandement et activités centralisées des forces aériennes</t>
  </si>
  <si>
    <t>Service interarmées des munitions</t>
  </si>
  <si>
    <t>Service du commissariat aux armées</t>
  </si>
  <si>
    <t>Routes - Développement</t>
  </si>
  <si>
    <t>Routes - Entretien</t>
  </si>
  <si>
    <t>Gendarmerie nationale</t>
  </si>
  <si>
    <t>Sécurité civile</t>
  </si>
  <si>
    <t>Préparation et interventions spécialisées des moyens nationaux</t>
  </si>
  <si>
    <t>Commandement, ressources humaines et logistique - administration centrale et cabinet</t>
  </si>
  <si>
    <t>Moyens de l'administration centrale</t>
  </si>
  <si>
    <t>Transports aériens, surveillance et certification</t>
  </si>
  <si>
    <t>Surveillance et certification</t>
  </si>
  <si>
    <t>Personnels oeuvrant dans le domaine des transports aériens</t>
  </si>
  <si>
    <t>Autorité de contrôle des nuisances aéroportuaires (ACNUSA)</t>
  </si>
  <si>
    <t>Exploitation et innovation de la Navigation aérienne</t>
  </si>
  <si>
    <t>Maintien en condition opérationnelle du matériel des forces terrestres</t>
  </si>
  <si>
    <t>Maintien en condition opérationnelle du matériel des forces navales</t>
  </si>
  <si>
    <t>Entretien et équipements des forces aériennes</t>
  </si>
  <si>
    <t>Fonction santé</t>
  </si>
  <si>
    <t>Flotte de commerce</t>
  </si>
  <si>
    <t>Fonctions support</t>
  </si>
  <si>
    <t>Transport routier</t>
  </si>
  <si>
    <t>Sécurité et sà»reté maritimes</t>
  </si>
  <si>
    <t>Développement durable et régulation</t>
  </si>
  <si>
    <t>Contribution à  l'exploitation des services nationaux de transport conventionnés</t>
  </si>
  <si>
    <t>Aides à  l'acquisition de véhicules propres</t>
  </si>
  <si>
    <t>YL</t>
  </si>
  <si>
    <t>Contribution au financement de l'attribution d'aides à  l'acquisition de véhicules propres</t>
  </si>
  <si>
    <t>Contribution au financement de l'attribution d'aides au retrait de véhicules polluants</t>
  </si>
  <si>
    <t>Structures et dispositifs de sécurité routière</t>
  </si>
  <si>
    <t>Dispositifs de contrôle</t>
  </si>
  <si>
    <t>Centre national de traitement</t>
  </si>
  <si>
    <t>Pilotage et animation</t>
  </si>
  <si>
    <t>Agence nationale de la recherche</t>
  </si>
  <si>
    <t>N° de la mesure (niveau 4)</t>
  </si>
  <si>
    <t>Aviation</t>
  </si>
  <si>
    <t>Logement</t>
  </si>
  <si>
    <t>Crédit d'impôt pour la transition énergétique (CITE)</t>
  </si>
  <si>
    <t>Agriculture - Forêt</t>
  </si>
  <si>
    <t>Réduction d'impôt sur le revenu pour investissements et cotisations d'assurance de bois et forêts jusqu'au 31 décembre 2020</t>
  </si>
  <si>
    <t>Exonération partielle de la prise en charge par l'employeur des frais de transport entre le domicile et le lieu de travail</t>
  </si>
  <si>
    <t>Déduction des dépenses d'amélioration afférentes aux propriétés non bâties</t>
  </si>
  <si>
    <t>Exonération des intérêts des livrets A</t>
  </si>
  <si>
    <t>Exonération des intérêts des sommes inscrites sur un compte épargne d'assurance pour la forêt (CIFA) ouverts jusqu'au 31 décembre 2013</t>
  </si>
  <si>
    <t>Exonération des produits de la vente d'électricité issue de l'énergie radiative du soleil</t>
  </si>
  <si>
    <t>Amortissement exceptionnel des bâtiments d'élevage et des matériels et installations destinés au stockage des effluents d'élevage égal à 40% du prix de revient des biens réparti linéairement sur cinq ans</t>
  </si>
  <si>
    <t>Crédit d'impôt en faveur des entreprises agricoles utilisant le mode de production biologique</t>
  </si>
  <si>
    <t>Crédit d'impôt "Eco prêt à taux zéro" (Eco PTZ) (crédit d'impôt au titre d'une avance remboursable ne portant pas intérêt destinée au financement de travaux de rénovation afin d'améliorer la performance énergétique des logements anciens)</t>
  </si>
  <si>
    <t>Exonération des plus-values de cession de bateaux affectés au transport fluvial de marchandises</t>
  </si>
  <si>
    <t>Exonération partielle d'IFI des bois et forêts, des parts de groupement forestier, des biens ruraux loués par bail à long terme et des parts de GFA</t>
  </si>
  <si>
    <t>Exonération de droits d'enregistrement et de timbre des sociétés coopératives agricoles de céréales, d'insémination artificielle et d'utilisation de matériel agricole</t>
  </si>
  <si>
    <t>Exonération partielle de droits de mutation : 
des bois et forêts, 
des sommes déposées sur un compte d'investissement forestier et d'assurance (CIFA), 
des parts d'intérêts détenues dans un groupement forestier, 
des biens ruraux loués par bail à long terme, 
des parts de GFA,
et de la fraction des parts de groupements forestiers ruraux représentative de biens de nature forestière et celle représentative de biens de nature agricole</t>
  </si>
  <si>
    <t>Exonération des dons et legs consentis à des associations d'utilité publique de protection de l'environnement et de défense des animaux</t>
  </si>
  <si>
    <t>Exonération, sous certaines conditions, de droits de mutation à titre gratuit, à concurrence des trois quarts de leur montant, en faveur des successions et donations intéressant les propriétés non bâties qui ne sont pas de nature de bois et forêts et situées dans les sites NATURA 2000, les zones centrales des parcs nationaux, les réserves naturelles, les sites classés et les espaces naturels remarquables du littoral</t>
  </si>
  <si>
    <t>Exonération de certains produits et matières premières ainsi que des produits pétroliers dans les départements de la Guadeloupe, de la Martinique et de la Réunion</t>
  </si>
  <si>
    <t>Exonération de la partie du trajet effectué à l'intérieur de l'espace maritime national pour les transports aériens ou maritimes de personnes et de marchandises en provenance ou à destination de la Corse</t>
  </si>
  <si>
    <t>Taux de 5,5% pour certaines opérations (livraisons à soi-même d’opérations de construction, livraisons à soi-même de travaux de rénovation , ventes, apports, etc.) et taux de 10 % pour les livraisons à soi-même de travaux d’amélioration, de transformation, d’aménagement et d’entretien lorsqu’ils ne bénéficient pas du taux réduit de 5,5%, portant sur les logements sociaux et locaux assimilés suivants : - logements sociaux à usage locatif ; -logements destinés à la location-accession - logements relevant des structures d’hébergement temporaire ou d’urgence ; - logements relevant de certains établissements d’hébergement de personnes âgées ou handicapées ; - partie des locaux dédiés à l’hébergement dans les établissements d’accueil pour enfants handicapés;- logements destinés à l'accession dans le cadre d'un bail réel solidaire</t>
  </si>
  <si>
    <t>Taux de 10% applicable 
- aux éléments constitutifs des aliments pour le bétail, 
- aux engrais, aux amendements calcaires et produits phytopharmaceutiques utilisables en agriculture biologique 
- et aux matières fertilisantes ou supports de culture d'origine organique agricole</t>
  </si>
  <si>
    <t>Taux de 10% pour les travaux sylvicoles et d'exploitation forestière réalisés au profit d'exploitants agricoles</t>
  </si>
  <si>
    <t>Taux de 5,5% pour la fourniture par réseaux d'énergie d'origine renouvelable</t>
  </si>
  <si>
    <t>Taux de 5,5% pour les travaux d'amélioration de la qualité énergétique des locaux à usage d'habitation achevés depuis plus de deux ans ainsi que sur les travaux induits qui leur sont indissociablement liés</t>
  </si>
  <si>
    <t>Taux particuliers applicables à divers produits et services consommés ou utilisés en Corse</t>
  </si>
  <si>
    <t>Exonération de taxe intérieure de consommation pour les produits pétroliers utilisés par certains bateaux</t>
  </si>
  <si>
    <t>Exonération de taxe intérieure de consommation pour les produits énergétiques consommés dans l’enceinte des établissements de production de produits énergétiques</t>
  </si>
  <si>
    <t>Tarif réduit de taxe intérieure de consommation (remboursement) pour les carburants utilisés par les taxis</t>
  </si>
  <si>
    <t>Exonération de taxe intérieure de consommation pour les produits énergétiques utilisés comme carburant ou combustible à bord des aéronefs, à l’exclusion des aéronefs de tourisme privé</t>
  </si>
  <si>
    <t>Exonération de taxe intérieure de consommation pour les huiles végétales pures (HVP) utilisées comme carburant agricole ou pour l'avitaillement des navires de pêche professionnelle</t>
  </si>
  <si>
    <t>Exonération de taxe intérieure de consommation sur le charbon pour les entreprises de valorisation de la biomasse dont les achats de combustibles et d'électricité utilisés pour cette valorisation représentent au moins 3 % de leur chiffre d'affaires</t>
  </si>
  <si>
    <t>Exonération de taxe intérieure de consommation pour les produits suivants à usage combustible : gaz de houille, gaz à l’eau, gaz pauvre et gaz similaires, biogaz</t>
  </si>
  <si>
    <t xml:space="preserve">Transport - Energie - Agriculture-Forêt </t>
  </si>
  <si>
    <t>Taux réduit de taxe intérieure de consommation sur le gazole sous condition d’emploi (hors explioitants agricoles), repris à l'indice 20 du tableau B de l’article 265 du code des douanes (GNR)</t>
  </si>
  <si>
    <t>Tarif réduit de taxe intérieure de consommation pour le gaz de pétrole liquéfié (GPL, butane, propane) utilisé comme carburant non routier</t>
  </si>
  <si>
    <t>Réduction de taxe intérieure de consommation sur le gaz naturel à l'état gazeux destiné à être utilisé comme carburant repris à l'indice 36 du tableau B du 1 de l'article 265 du code des douanes (à compter du 1er avril 2014) (GNV)</t>
  </si>
  <si>
    <t>Tarif réduit de taxe intérieure de consommation (remboursement) pour le gazole utilisé pour les engins à l’arrêt équipant les véhicules de transport de marchandises et les véhicules à usages spéciaux (dépanneuses, camions-grues…) (GNR)</t>
  </si>
  <si>
    <t>Tarif réduit de taxe intérieure de consommation pour les produits énergétiques, le gaz naturel et les charbons utilisés dans les installations grandes consommatrices d’énergie et soumises au régime des quotas d’émission de gaz à effet de serre du dispositif ETS (marché carbone)</t>
  </si>
  <si>
    <t>Tarif réduit de taxe intérieure de consommation pour les produits énergétiques, le gaz naturel et les charbons utilisés dans les installations grandes consommatrices d’énergie exerçant une activité considérée comme exposée à un risque important de fuite carbone</t>
  </si>
  <si>
    <t>Tarif réduit de taxe intérieure de consommation pour l'E10, carburant essence pouvant contenir jusqu’à 10 % d’éthanol</t>
  </si>
  <si>
    <t>Taux réduit de taxe intérieure de consommation applicable au gaz naturel à l’état gazeux destiné à être utilisé comme carburant (GNV)</t>
  </si>
  <si>
    <t>Exclusion des départements d'outre-mer (DOM) du champ d'application de la taxe intérieure de consommation applicable aux carburants</t>
  </si>
  <si>
    <t>Tarif réduit de taxe intérieure de consommation (remboursement) pour le gazole utilisé comme carburant des véhicules de transport routier de marchandises de plus de 7,5 tonnes</t>
  </si>
  <si>
    <t>Tarif réduit de taxe intérieure de consommation (remboursement) pour le gazole non routier, le fioul lourd, le gaz naturel et le gaz de pétrole liquéfié utilisés par les exploitants agricoles (GNR)</t>
  </si>
  <si>
    <t>Exonération de TICFE pour l’électricité produite à bord des bateaux</t>
  </si>
  <si>
    <t>Tarif réduit de taxe intérieure de consommation pour l’électricité consommée par les installations industrielles électro-intensives exposées à un risque important de fuite de carbone en raison des coûts des émissions indirects</t>
  </si>
  <si>
    <t>Tarif réduit de taxe intérieure de consommation pour l’électricité consommée par les installations hyperélectro-intensives dans EU ETS</t>
  </si>
  <si>
    <t>Tarif réduit de taxe intérieure de consommation pour l’électricité consommée sur des sites industriels électro-intensifs où sont exploitées des installations industrielles et pour l’électricité consommée par des entreprises industrielles électro-intensives exploitant des installations industrielles.</t>
  </si>
  <si>
    <t>Tarif réduit de taxe intérieure de consommation pour l’électricité utilisée par les transports collectifs ferroviaires et routiers (train, métro, tramway, câble, autobus hybride rechargeable et électrique, trolleybus).</t>
  </si>
  <si>
    <t>_</t>
  </si>
  <si>
    <t>Différentiel de taxation entre l'essence et le gazole</t>
  </si>
  <si>
    <t>050204</t>
  </si>
  <si>
    <t>Dégrèvement égal au quart des dépenses à raison des travaux d'économie d'énergie, sur la cotisation de taxe foncière sur les propriétés bâties pour les organismes HLM et les SEM</t>
  </si>
  <si>
    <t>060103</t>
  </si>
  <si>
    <t>Exonération de Taxe Foncière sur le propriétés Non Bâties (TFNB) en faveur des terrains plantés en bois</t>
  </si>
  <si>
    <t>060105</t>
  </si>
  <si>
    <t>060106</t>
  </si>
  <si>
    <t>Exonération de TFNB en faveur des parcelles NATURA 2000</t>
  </si>
  <si>
    <t>060107</t>
  </si>
  <si>
    <t>Exonération en faveur de certains terrains situés dans le coeur d'un parc national sis dans un département d'outre-mer</t>
  </si>
  <si>
    <t>060202</t>
  </si>
  <si>
    <t>Exonération de Taxe Foncière sur le propriétés Non Bâties (TFNB) en faveur des Associations foncière pastorale</t>
  </si>
  <si>
    <t>Impôt</t>
  </si>
  <si>
    <t>Répartition par effet sur le climat</t>
  </si>
  <si>
    <t>Recettes des quotas carbone du marché européen</t>
  </si>
  <si>
    <t>Favorable</t>
  </si>
  <si>
    <t>Ambigu</t>
  </si>
  <si>
    <t>Défavorable</t>
  </si>
  <si>
    <t>Recettes de TVA supplémentaires liées à ces impôts</t>
  </si>
  <si>
    <t>Total hors TVA</t>
  </si>
  <si>
    <t>Total avec TVA</t>
  </si>
  <si>
    <t>Neutre</t>
  </si>
  <si>
    <t>Défavorables : Aviation civile</t>
  </si>
  <si>
    <t>Défavorables : Maritime</t>
  </si>
  <si>
    <t>Défavorables : Différentiel gazole-essence</t>
  </si>
  <si>
    <t>Défavorables : GNR</t>
  </si>
  <si>
    <t xml:space="preserve">Défavorables : Poids lourds </t>
  </si>
  <si>
    <t>Défavorables : Combustibles fossiles de l'Etat</t>
  </si>
  <si>
    <t>Montant total 
(en millions €)</t>
  </si>
  <si>
    <t xml:space="preserve">TOTAL (en €) </t>
  </si>
  <si>
    <t xml:space="preserve">Hors périmètre </t>
  </si>
  <si>
    <t>Montant total lié au climat</t>
  </si>
  <si>
    <t>Montant total</t>
  </si>
  <si>
    <t>Réduction d'impôt au titre des cotisations versées aux associations syndicales autorisées ayant pour objet la réalisation de travaux de prévention en vue de la défense des forêts contre les incendies sur des terrains inclus dans les bois classés</t>
  </si>
  <si>
    <t>Réduction d'impôt sur le revenu au titre des dépenses réalisées sur certains espaces naturels en vue du maintien et de la protection du patrimoine naturel</t>
  </si>
  <si>
    <t>Crédit d'impôt sur le revenu pour travaux forestiers et rémunérations versées pour la réalisation de contrats de gestion de bois et forêts jusqu'au 31 décembre 2020</t>
  </si>
  <si>
    <t>Exonération des intérêts des livrets bleus</t>
  </si>
  <si>
    <t>Exonération des intérêts des livrets de développement durable</t>
  </si>
  <si>
    <t>Report d'imposition de l'indemnité destinée à couvrir les dommages causés aux récoltes par des évènements climatiques à l'exercice de constatation de cette perte</t>
  </si>
  <si>
    <t>Déduction exceptionnelle de 40 % en faveur des acquisitions, réalisées entre le 1er janvier 2016 et jusqu’au 31 décembre 2019, de véhicules de 3,5 tonnes et plus fonctionnant au gaz naturel ou au biométhane, ou exclusivement au carburant ED95</t>
  </si>
  <si>
    <t>Taxation au taux réduit de 6 % libératoire de l'impôt sur le revenu ou de 8 % libératoire de l'impôt sur les sociétés, des plus-values réalisées à l'occasion d'apports à un groupement forestier</t>
  </si>
  <si>
    <t>Exonération, sur agrément, des bénéfices réinvestis dans l'entreprise pour les sociétés de recherche et d'exploitation minière dans les départements d'outre-mer</t>
  </si>
  <si>
    <t>Amortissement exceptionnel égal à 50 % du montant des sommes versées pour la souscription de parts de sociétés d'épargne forestière</t>
  </si>
  <si>
    <t>Réduction d'impôt pour mise à disposition d'une flotte de vélos</t>
  </si>
  <si>
    <t>Exonération des transports maritimes de personnes et de marchandises dans la limite de chacun des départements de la Guadeloupe, de la Martinique et de la Réunion</t>
  </si>
  <si>
    <t>Exonération de taxe intérieure de consommation pour les produits énergétiques utilisés pour les besoins de l'extraction et de la production du gaz naturel</t>
  </si>
  <si>
    <t>Exonération de la taxe intérieure de consommation pour les produits énergétiques utilisés comme carburant ou combustible pour le transport de marchandises sur les voies navigables intérieures.</t>
  </si>
  <si>
    <t>Exonération de taxe intérieure de consommation pour les carburants destinés aux moteurs d'avions et de navires lorsqu'ils sont utilisés dans le cadre de la construction, du développement, de la mise au point, des essais ou de l'entretien des aéronefs et navires et de leurs moteurs</t>
  </si>
  <si>
    <t>Taux réduit de taxe intérieure de consommation sur le GPL</t>
  </si>
  <si>
    <t>Tarif réduit de taxe intérieure sur la consommation pour le carburant ED95, carburant diesel comportant entre 90 % et 95 % d’éthanol</t>
  </si>
  <si>
    <t>Taux réduit de taxe intérieure sur la consommation pour le B100, carburant diesel synthétisé à partir d'acides gras</t>
  </si>
  <si>
    <t>Tarif réduit de taxe intérieure sur la consommation pour l'E85, carburant essence comprenant entre 65 % et 85 % d'éthanol</t>
  </si>
  <si>
    <t>Tarif réduit de taxe intérieure de consommation du gaz naturel utilisé dans les véhicules routiers (GNV)</t>
  </si>
  <si>
    <t>Détaxe applicable aux supercarburants et essences consommés en Corse</t>
  </si>
  <si>
    <t>Tarif réduit de taxe intérieure de consommation (remboursement) pour le gazole utilisé comme carburant des véhicules de transport public collectif de voyageurs</t>
  </si>
  <si>
    <t>Exonération de la taxe applicable aux voitures particulières les plus polluantes pour les véhicules à carrosserie "Handicap" et pour les véhicules acquis par les personnes titulaires de la carte d'invalidité</t>
  </si>
  <si>
    <t>Exonération en faveur des zones humides</t>
  </si>
  <si>
    <t>TOTAL (en millions d'euros) lié au climat</t>
  </si>
  <si>
    <t>TOTAL (millions d'euros) non lié au climat</t>
  </si>
  <si>
    <t xml:space="preserve">TOTAL général (millions d'euros) </t>
  </si>
  <si>
    <t xml:space="preserve">Les 77 mesures liées au climat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</si>
</sst>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43" formatCode="_-* #,##0.00_-;\-* #,##0.00_-;_-* &quot;-&quot;??_-;_-@_-"/>
    <numFmt numFmtId="164" formatCode="_-* #,##0_-;\-* #,##0_-;_-* &quot;-&quot;??_-;_-@_-"/>
    <numFmt numFmtId="165" formatCode="0.0%"/>
  </numFmts>
  <fonts count="13" x14ac:knownFonts="1">
    <font>
      <sz val="11"/>
      <color theme="1"/>
      <name val="Calibri"/>
      <family val="2"/>
      <scheme val="minor"/>
    </font>
    <font>
      <b/>
      <sz val="11"/>
      <color theme="1"/>
      <name val="Calibri"/>
      <family val="2"/>
      <scheme val="minor"/>
    </font>
    <font>
      <sz val="11"/>
      <color theme="1"/>
      <name val="Calibri"/>
      <family val="2"/>
      <scheme val="minor"/>
    </font>
    <font>
      <sz val="11"/>
      <name val="Calibri"/>
      <family val="2"/>
      <scheme val="minor"/>
    </font>
    <font>
      <b/>
      <sz val="9"/>
      <color indexed="81"/>
      <name val="Tahoma"/>
      <family val="2"/>
    </font>
    <font>
      <sz val="9"/>
      <color indexed="81"/>
      <name val="Tahoma"/>
      <family val="2"/>
    </font>
    <font>
      <b/>
      <sz val="10"/>
      <color theme="1"/>
      <name val="Calibri Light"/>
      <family val="2"/>
      <scheme val="major"/>
    </font>
    <font>
      <b/>
      <sz val="10"/>
      <color theme="0"/>
      <name val="Calibri Light"/>
      <family val="2"/>
      <scheme val="major"/>
    </font>
    <font>
      <sz val="8"/>
      <name val="Calibri"/>
      <family val="2"/>
      <scheme val="minor"/>
    </font>
    <font>
      <sz val="8"/>
      <color theme="1"/>
      <name val="Calibri"/>
      <family val="2"/>
      <scheme val="minor"/>
    </font>
    <font>
      <sz val="8"/>
      <color rgb="FF393939"/>
      <name val="Calibri"/>
      <family val="2"/>
      <scheme val="minor"/>
    </font>
    <font>
      <b/>
      <sz val="8"/>
      <color theme="1"/>
      <name val="Calibri"/>
      <family val="2"/>
      <scheme val="minor"/>
    </font>
    <font>
      <b/>
      <sz val="8"/>
      <color theme="0"/>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5" tint="-0.499984740745262"/>
        <bgColor theme="4" tint="0.79998168889431442"/>
      </patternFill>
    </fill>
    <fill>
      <patternFill patternType="solid">
        <fgColor theme="7"/>
        <bgColor theme="4" tint="0.79998168889431442"/>
      </patternFill>
    </fill>
    <fill>
      <patternFill patternType="solid">
        <fgColor theme="9"/>
        <bgColor theme="4" tint="0.79998168889431442"/>
      </patternFill>
    </fill>
    <fill>
      <patternFill patternType="solid">
        <fgColor theme="2" tint="-9.9978637043366805E-2"/>
        <bgColor indexed="64"/>
      </patternFill>
    </fill>
    <fill>
      <patternFill patternType="solid">
        <fgColor theme="6" tint="0.79998168889431442"/>
        <bgColor indexed="64"/>
      </patternFill>
    </fill>
  </fills>
  <borders count="15">
    <border>
      <left/>
      <right/>
      <top/>
      <bottom/>
      <diagonal/>
    </border>
    <border>
      <left/>
      <right/>
      <top/>
      <bottom style="thin">
        <color auto="1"/>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167">
    <xf numFmtId="0" fontId="0" fillId="0" borderId="0" xfId="0"/>
    <xf numFmtId="0" fontId="1" fillId="0" borderId="0" xfId="0" applyFont="1"/>
    <xf numFmtId="0" fontId="0" fillId="0" borderId="0" xfId="0"/>
    <xf numFmtId="3" fontId="0" fillId="0" borderId="3" xfId="0" applyNumberFormat="1" applyBorder="1" applyAlignment="1">
      <alignment horizontal="center"/>
    </xf>
    <xf numFmtId="0" fontId="0" fillId="0" borderId="3" xfId="0" applyBorder="1" applyAlignment="1">
      <alignment horizontal="center"/>
    </xf>
    <xf numFmtId="3" fontId="0" fillId="0" borderId="0" xfId="0" applyNumberFormat="1"/>
    <xf numFmtId="164" fontId="0" fillId="0" borderId="0" xfId="1" applyNumberFormat="1" applyFont="1"/>
    <xf numFmtId="164" fontId="0" fillId="0" borderId="0" xfId="0" applyNumberFormat="1"/>
    <xf numFmtId="0" fontId="0" fillId="0" borderId="0" xfId="0" applyFill="1" applyBorder="1"/>
    <xf numFmtId="0" fontId="1" fillId="0" borderId="0" xfId="0" applyFont="1" applyFill="1" applyBorder="1"/>
    <xf numFmtId="0" fontId="0" fillId="0" borderId="3" xfId="0" applyBorder="1"/>
    <xf numFmtId="0" fontId="6" fillId="4" borderId="1" xfId="0" applyFont="1" applyFill="1" applyBorder="1" applyAlignment="1">
      <alignment horizontal="center" vertical="center" wrapText="1"/>
    </xf>
    <xf numFmtId="8" fontId="1" fillId="0" borderId="6" xfId="0" applyNumberFormat="1" applyFont="1" applyBorder="1" applyAlignment="1">
      <alignment horizontal="center" vertical="center" wrapText="1"/>
    </xf>
    <xf numFmtId="0" fontId="0" fillId="0" borderId="13" xfId="0" applyBorder="1"/>
    <xf numFmtId="164" fontId="0" fillId="0" borderId="0" xfId="1" applyNumberFormat="1" applyFont="1" applyBorder="1"/>
    <xf numFmtId="164" fontId="0" fillId="0" borderId="1" xfId="1" applyNumberFormat="1" applyFont="1" applyBorder="1"/>
    <xf numFmtId="3" fontId="0" fillId="0" borderId="0" xfId="0" applyNumberFormat="1" applyBorder="1"/>
    <xf numFmtId="0" fontId="1" fillId="0" borderId="7" xfId="0" applyFont="1" applyBorder="1" applyAlignment="1">
      <alignment horizontal="center" vertical="center" wrapText="1"/>
    </xf>
    <xf numFmtId="0" fontId="0" fillId="0" borderId="13" xfId="0" applyFill="1" applyBorder="1"/>
    <xf numFmtId="0" fontId="0" fillId="0" borderId="0" xfId="0" applyBorder="1"/>
    <xf numFmtId="0" fontId="0" fillId="0" borderId="4" xfId="0" applyFill="1" applyBorder="1"/>
    <xf numFmtId="3" fontId="0" fillId="0" borderId="2" xfId="0" applyNumberFormat="1" applyBorder="1" applyAlignment="1">
      <alignment horizontal="center"/>
    </xf>
    <xf numFmtId="0" fontId="0" fillId="0" borderId="1" xfId="0" applyBorder="1"/>
    <xf numFmtId="0" fontId="0" fillId="0" borderId="2" xfId="0" applyBorder="1"/>
    <xf numFmtId="0" fontId="7" fillId="5" borderId="7"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5" xfId="0" applyFill="1" applyBorder="1" applyAlignment="1">
      <alignment horizontal="center" vertical="center" wrapText="1"/>
    </xf>
    <xf numFmtId="0" fontId="6" fillId="4"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164" fontId="0" fillId="0" borderId="13" xfId="1" applyNumberFormat="1" applyFont="1" applyFill="1" applyBorder="1" applyAlignment="1">
      <alignment horizontal="center"/>
    </xf>
    <xf numFmtId="164" fontId="0" fillId="0" borderId="0" xfId="1" applyNumberFormat="1" applyFont="1" applyFill="1" applyBorder="1" applyAlignment="1">
      <alignment horizontal="center"/>
    </xf>
    <xf numFmtId="164" fontId="3" fillId="0" borderId="3" xfId="1" applyNumberFormat="1" applyFont="1" applyFill="1" applyBorder="1"/>
    <xf numFmtId="164" fontId="0" fillId="0" borderId="13" xfId="1" applyNumberFormat="1" applyFont="1" applyBorder="1"/>
    <xf numFmtId="164" fontId="0" fillId="0" borderId="3" xfId="1" applyNumberFormat="1" applyFont="1" applyBorder="1"/>
    <xf numFmtId="164" fontId="0" fillId="0" borderId="4" xfId="1" applyNumberFormat="1" applyFont="1" applyFill="1" applyBorder="1" applyAlignment="1">
      <alignment horizontal="center"/>
    </xf>
    <xf numFmtId="164" fontId="0" fillId="0" borderId="1" xfId="1" applyNumberFormat="1" applyFont="1" applyFill="1" applyBorder="1" applyAlignment="1">
      <alignment horizontal="center"/>
    </xf>
    <xf numFmtId="164" fontId="3" fillId="0" borderId="2" xfId="1" applyNumberFormat="1" applyFont="1" applyFill="1" applyBorder="1"/>
    <xf numFmtId="164" fontId="0" fillId="0" borderId="4" xfId="1" applyNumberFormat="1" applyFont="1" applyBorder="1"/>
    <xf numFmtId="164" fontId="0" fillId="0" borderId="2" xfId="1" applyNumberFormat="1" applyFont="1" applyBorder="1"/>
    <xf numFmtId="164" fontId="3" fillId="0" borderId="0" xfId="1" applyNumberFormat="1" applyFont="1"/>
    <xf numFmtId="164" fontId="1" fillId="0" borderId="0" xfId="1" applyNumberFormat="1" applyFont="1"/>
    <xf numFmtId="0" fontId="0" fillId="0" borderId="1" xfId="0" applyFill="1" applyBorder="1"/>
    <xf numFmtId="0" fontId="1" fillId="0" borderId="1" xfId="0" applyFont="1" applyFill="1" applyBorder="1"/>
    <xf numFmtId="0" fontId="1" fillId="0" borderId="0" xfId="0" applyFont="1" applyAlignment="1">
      <alignment horizontal="left"/>
    </xf>
    <xf numFmtId="0" fontId="0" fillId="7" borderId="10" xfId="0" applyFill="1" applyBorder="1"/>
    <xf numFmtId="0" fontId="0" fillId="7" borderId="11" xfId="0" applyFill="1" applyBorder="1"/>
    <xf numFmtId="0" fontId="1" fillId="7" borderId="11" xfId="0" applyFont="1" applyFill="1" applyBorder="1"/>
    <xf numFmtId="164" fontId="0" fillId="7" borderId="10" xfId="1" applyNumberFormat="1" applyFont="1" applyFill="1" applyBorder="1" applyAlignment="1">
      <alignment horizontal="center"/>
    </xf>
    <xf numFmtId="164" fontId="0" fillId="7" borderId="11" xfId="1" applyNumberFormat="1" applyFont="1" applyFill="1" applyBorder="1" applyAlignment="1">
      <alignment horizontal="center"/>
    </xf>
    <xf numFmtId="164" fontId="3" fillId="7" borderId="12" xfId="1" applyNumberFormat="1" applyFont="1" applyFill="1" applyBorder="1"/>
    <xf numFmtId="164" fontId="0" fillId="7" borderId="10" xfId="1" applyNumberFormat="1" applyFont="1" applyFill="1" applyBorder="1"/>
    <xf numFmtId="164" fontId="0" fillId="7" borderId="11" xfId="1" applyNumberFormat="1" applyFont="1" applyFill="1" applyBorder="1"/>
    <xf numFmtId="164" fontId="0" fillId="7" borderId="12" xfId="1" applyNumberFormat="1" applyFont="1" applyFill="1" applyBorder="1"/>
    <xf numFmtId="0" fontId="0" fillId="7" borderId="13" xfId="0" applyFill="1" applyBorder="1"/>
    <xf numFmtId="0" fontId="0" fillId="7" borderId="0" xfId="0" applyFill="1" applyBorder="1"/>
    <xf numFmtId="0" fontId="1" fillId="7" borderId="0" xfId="0" applyFont="1" applyFill="1" applyBorder="1"/>
    <xf numFmtId="164" fontId="0" fillId="7" borderId="13" xfId="1" applyNumberFormat="1" applyFont="1" applyFill="1" applyBorder="1" applyAlignment="1">
      <alignment horizontal="center"/>
    </xf>
    <xf numFmtId="164" fontId="0" fillId="7" borderId="0" xfId="1" applyNumberFormat="1" applyFont="1" applyFill="1" applyBorder="1" applyAlignment="1">
      <alignment horizontal="center"/>
    </xf>
    <xf numFmtId="164" fontId="3" fillId="7" borderId="3" xfId="1" applyNumberFormat="1" applyFont="1" applyFill="1" applyBorder="1"/>
    <xf numFmtId="164" fontId="0" fillId="7" borderId="13" xfId="1" applyNumberFormat="1" applyFont="1" applyFill="1" applyBorder="1"/>
    <xf numFmtId="164" fontId="0" fillId="7" borderId="0" xfId="1" applyNumberFormat="1" applyFont="1" applyFill="1" applyBorder="1"/>
    <xf numFmtId="164" fontId="0" fillId="7" borderId="3" xfId="1" applyNumberFormat="1" applyFont="1" applyFill="1" applyBorder="1"/>
    <xf numFmtId="0" fontId="0" fillId="7" borderId="4" xfId="0" applyFill="1" applyBorder="1"/>
    <xf numFmtId="0" fontId="0" fillId="7" borderId="1" xfId="0" applyFill="1" applyBorder="1"/>
    <xf numFmtId="0" fontId="1" fillId="7" borderId="1" xfId="0" applyFont="1" applyFill="1" applyBorder="1"/>
    <xf numFmtId="164" fontId="0" fillId="7" borderId="4" xfId="1" applyNumberFormat="1" applyFont="1" applyFill="1" applyBorder="1" applyAlignment="1">
      <alignment horizontal="center"/>
    </xf>
    <xf numFmtId="164" fontId="0" fillId="7" borderId="1" xfId="1" applyNumberFormat="1" applyFont="1" applyFill="1" applyBorder="1" applyAlignment="1">
      <alignment horizontal="center"/>
    </xf>
    <xf numFmtId="164" fontId="3" fillId="7" borderId="2" xfId="1" applyNumberFormat="1" applyFont="1" applyFill="1" applyBorder="1"/>
    <xf numFmtId="164" fontId="0" fillId="7" borderId="4" xfId="1" applyNumberFormat="1" applyFont="1" applyFill="1" applyBorder="1"/>
    <xf numFmtId="164" fontId="0" fillId="7" borderId="1" xfId="1" applyNumberFormat="1" applyFont="1" applyFill="1" applyBorder="1"/>
    <xf numFmtId="164" fontId="0" fillId="7" borderId="2" xfId="1" applyNumberFormat="1" applyFont="1" applyFill="1" applyBorder="1"/>
    <xf numFmtId="164" fontId="1" fillId="0" borderId="5" xfId="1" applyNumberFormat="1" applyFont="1" applyBorder="1"/>
    <xf numFmtId="164" fontId="1" fillId="0" borderId="6" xfId="1" applyNumberFormat="1" applyFont="1" applyBorder="1"/>
    <xf numFmtId="164" fontId="1" fillId="0" borderId="7" xfId="1" applyNumberFormat="1" applyFont="1" applyBorder="1"/>
    <xf numFmtId="0" fontId="0" fillId="0" borderId="3" xfId="0" applyFill="1" applyBorder="1"/>
    <xf numFmtId="0" fontId="0" fillId="0" borderId="2" xfId="0" applyFill="1" applyBorder="1"/>
    <xf numFmtId="0" fontId="1" fillId="0" borderId="10" xfId="0" applyFont="1" applyBorder="1"/>
    <xf numFmtId="3" fontId="1" fillId="0" borderId="12" xfId="0" applyNumberFormat="1" applyFont="1" applyBorder="1"/>
    <xf numFmtId="3" fontId="1" fillId="0" borderId="11" xfId="0" applyNumberFormat="1" applyFont="1" applyBorder="1"/>
    <xf numFmtId="0" fontId="0" fillId="0" borderId="13" xfId="0" applyFont="1" applyBorder="1"/>
    <xf numFmtId="3" fontId="0" fillId="0" borderId="3" xfId="0" applyNumberFormat="1" applyFont="1" applyBorder="1"/>
    <xf numFmtId="3" fontId="0" fillId="0" borderId="0" xfId="0" applyNumberFormat="1" applyFont="1" applyBorder="1"/>
    <xf numFmtId="0" fontId="1" fillId="0" borderId="4" xfId="0" applyFont="1" applyBorder="1"/>
    <xf numFmtId="3" fontId="1" fillId="0" borderId="2" xfId="0" applyNumberFormat="1" applyFont="1" applyBorder="1"/>
    <xf numFmtId="3" fontId="1" fillId="0" borderId="1" xfId="0" applyNumberFormat="1" applyFont="1" applyBorder="1"/>
    <xf numFmtId="0" fontId="8" fillId="0" borderId="0" xfId="0" applyFont="1" applyBorder="1" applyAlignment="1">
      <alignment horizontal="left" vertical="center" wrapText="1"/>
    </xf>
    <xf numFmtId="164" fontId="9" fillId="0" borderId="13" xfId="1" applyNumberFormat="1" applyFont="1" applyBorder="1" applyAlignment="1">
      <alignment horizontal="center" vertical="center"/>
    </xf>
    <xf numFmtId="164" fontId="9" fillId="0" borderId="0" xfId="1" applyNumberFormat="1" applyFont="1" applyBorder="1" applyAlignment="1">
      <alignment horizontal="center" vertical="center"/>
    </xf>
    <xf numFmtId="164" fontId="9" fillId="0" borderId="9" xfId="1" applyNumberFormat="1" applyFont="1" applyBorder="1" applyAlignment="1">
      <alignment horizontal="center" vertical="center"/>
    </xf>
    <xf numFmtId="0" fontId="8" fillId="0" borderId="0" xfId="0" applyFont="1" applyFill="1" applyBorder="1" applyAlignment="1">
      <alignment horizontal="left" vertical="center" wrapText="1"/>
    </xf>
    <xf numFmtId="164" fontId="9" fillId="0" borderId="13" xfId="1" applyNumberFormat="1" applyFont="1" applyFill="1" applyBorder="1" applyAlignment="1">
      <alignment horizontal="center" vertical="center"/>
    </xf>
    <xf numFmtId="164" fontId="9" fillId="0" borderId="0" xfId="1" applyNumberFormat="1" applyFont="1" applyFill="1" applyBorder="1" applyAlignment="1">
      <alignment horizontal="center" vertical="center"/>
    </xf>
    <xf numFmtId="164" fontId="9" fillId="0" borderId="9" xfId="1" applyNumberFormat="1" applyFont="1" applyFill="1" applyBorder="1" applyAlignment="1">
      <alignment horizontal="center" vertical="center"/>
    </xf>
    <xf numFmtId="0" fontId="8" fillId="0" borderId="0" xfId="0" applyFont="1" applyBorder="1" applyAlignment="1">
      <alignment vertical="center" wrapText="1"/>
    </xf>
    <xf numFmtId="1" fontId="8" fillId="0" borderId="0" xfId="0" applyNumberFormat="1" applyFont="1" applyBorder="1" applyAlignment="1">
      <alignment horizontal="left" vertical="center" wrapText="1" shrinkToFit="1"/>
    </xf>
    <xf numFmtId="0" fontId="8" fillId="0" borderId="1" xfId="0" applyFont="1" applyBorder="1" applyAlignment="1">
      <alignment horizontal="left" vertical="center" wrapText="1"/>
    </xf>
    <xf numFmtId="164" fontId="9" fillId="0" borderId="4" xfId="1" applyNumberFormat="1" applyFont="1" applyBorder="1" applyAlignment="1">
      <alignment horizontal="center" vertical="center"/>
    </xf>
    <xf numFmtId="164" fontId="9" fillId="0" borderId="1" xfId="1" applyNumberFormat="1" applyFont="1" applyBorder="1" applyAlignment="1">
      <alignment horizontal="center" vertical="center"/>
    </xf>
    <xf numFmtId="164" fontId="9" fillId="0" borderId="14" xfId="1" applyNumberFormat="1" applyFont="1" applyBorder="1" applyAlignment="1">
      <alignment horizontal="center" vertical="center"/>
    </xf>
    <xf numFmtId="0" fontId="10" fillId="0" borderId="0" xfId="0" applyFont="1" applyBorder="1" applyAlignment="1">
      <alignment horizontal="left" vertical="center" wrapText="1"/>
    </xf>
    <xf numFmtId="0" fontId="11" fillId="2" borderId="7"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9" fillId="0" borderId="0" xfId="0" applyFont="1"/>
    <xf numFmtId="0" fontId="8" fillId="0" borderId="13" xfId="0" applyFont="1" applyBorder="1" applyAlignment="1">
      <alignment vertical="center" wrapText="1"/>
    </xf>
    <xf numFmtId="0" fontId="9" fillId="0" borderId="0" xfId="0" applyFont="1" applyBorder="1"/>
    <xf numFmtId="164" fontId="9" fillId="0" borderId="0" xfId="0" applyNumberFormat="1" applyFont="1" applyBorder="1"/>
    <xf numFmtId="0" fontId="9" fillId="0" borderId="13" xfId="0" applyFont="1" applyBorder="1"/>
    <xf numFmtId="0" fontId="9" fillId="0" borderId="3" xfId="0" applyFont="1" applyBorder="1"/>
    <xf numFmtId="1" fontId="8" fillId="0" borderId="13" xfId="0" applyNumberFormat="1" applyFont="1" applyBorder="1" applyAlignment="1">
      <alignment vertical="center" wrapText="1" shrinkToFit="1"/>
    </xf>
    <xf numFmtId="0" fontId="8" fillId="0" borderId="13" xfId="0" applyFont="1" applyFill="1" applyBorder="1" applyAlignment="1">
      <alignment vertical="center" wrapText="1"/>
    </xf>
    <xf numFmtId="0" fontId="9" fillId="0" borderId="0" xfId="0" applyFont="1" applyFill="1" applyBorder="1"/>
    <xf numFmtId="164" fontId="9" fillId="0" borderId="0" xfId="0" applyNumberFormat="1" applyFont="1" applyFill="1" applyBorder="1"/>
    <xf numFmtId="1" fontId="8" fillId="0" borderId="13" xfId="0" applyNumberFormat="1" applyFont="1" applyBorder="1" applyAlignment="1">
      <alignment vertical="center" shrinkToFit="1"/>
    </xf>
    <xf numFmtId="164" fontId="9" fillId="0" borderId="13" xfId="0" applyNumberFormat="1" applyFont="1" applyBorder="1"/>
    <xf numFmtId="164" fontId="9" fillId="0" borderId="3" xfId="0" applyNumberFormat="1" applyFont="1" applyBorder="1"/>
    <xf numFmtId="0" fontId="8" fillId="0" borderId="4" xfId="0" applyFont="1" applyBorder="1" applyAlignment="1">
      <alignment vertical="center" wrapText="1"/>
    </xf>
    <xf numFmtId="0" fontId="9" fillId="0" borderId="1" xfId="0" applyFont="1" applyBorder="1"/>
    <xf numFmtId="164" fontId="9" fillId="0" borderId="1" xfId="0" applyNumberFormat="1" applyFont="1" applyBorder="1"/>
    <xf numFmtId="0" fontId="9" fillId="0" borderId="4" xfId="0" applyFont="1" applyBorder="1"/>
    <xf numFmtId="0" fontId="9" fillId="0" borderId="2" xfId="0" applyFont="1" applyBorder="1"/>
    <xf numFmtId="0" fontId="10" fillId="0" borderId="0" xfId="0" applyFont="1" applyBorder="1" applyAlignment="1">
      <alignment vertical="center" wrapText="1"/>
    </xf>
    <xf numFmtId="164" fontId="9" fillId="0" borderId="0" xfId="0" applyNumberFormat="1" applyFont="1"/>
    <xf numFmtId="0" fontId="11" fillId="0" borderId="0" xfId="0" applyFont="1" applyFill="1" applyBorder="1" applyAlignment="1">
      <alignment horizontal="right" vertical="top" wrapText="1"/>
    </xf>
    <xf numFmtId="164" fontId="11" fillId="0" borderId="0" xfId="1" applyNumberFormat="1" applyFont="1" applyFill="1" applyBorder="1" applyAlignment="1">
      <alignment horizontal="center" vertical="top" wrapText="1"/>
    </xf>
    <xf numFmtId="164" fontId="11" fillId="0" borderId="0" xfId="1" applyNumberFormat="1" applyFont="1" applyFill="1" applyBorder="1" applyAlignment="1">
      <alignment horizontal="left" vertical="top" wrapText="1"/>
    </xf>
    <xf numFmtId="164" fontId="11" fillId="0" borderId="8" xfId="1" applyNumberFormat="1" applyFont="1" applyFill="1" applyBorder="1" applyAlignment="1">
      <alignment horizontal="left" vertical="top" wrapText="1"/>
    </xf>
    <xf numFmtId="164" fontId="9" fillId="0" borderId="0" xfId="1" applyNumberFormat="1" applyFont="1" applyFill="1" applyBorder="1" applyAlignment="1">
      <alignment horizontal="left" vertical="top" wrapText="1"/>
    </xf>
    <xf numFmtId="0" fontId="9" fillId="0" borderId="0" xfId="0" applyFont="1" applyFill="1"/>
    <xf numFmtId="0" fontId="9" fillId="0" borderId="7" xfId="0" applyFont="1" applyBorder="1"/>
    <xf numFmtId="0" fontId="11" fillId="0" borderId="5" xfId="0" applyFont="1" applyFill="1" applyBorder="1" applyAlignment="1">
      <alignment horizontal="right" vertical="top" wrapText="1"/>
    </xf>
    <xf numFmtId="164" fontId="11" fillId="0" borderId="5" xfId="1" applyNumberFormat="1" applyFont="1" applyFill="1" applyBorder="1" applyAlignment="1">
      <alignment horizontal="center" vertical="top" wrapText="1"/>
    </xf>
    <xf numFmtId="164" fontId="11" fillId="0" borderId="5" xfId="1" applyNumberFormat="1" applyFont="1" applyFill="1" applyBorder="1" applyAlignment="1">
      <alignment horizontal="left" vertical="top" wrapText="1"/>
    </xf>
    <xf numFmtId="164" fontId="9" fillId="0" borderId="5" xfId="1" applyNumberFormat="1" applyFont="1" applyFill="1" applyBorder="1" applyAlignment="1">
      <alignment horizontal="left" vertical="top" wrapText="1"/>
    </xf>
    <xf numFmtId="164" fontId="11" fillId="0" borderId="6" xfId="1" applyNumberFormat="1" applyFont="1" applyFill="1" applyBorder="1" applyAlignment="1">
      <alignment horizontal="left" vertical="top" wrapText="1"/>
    </xf>
    <xf numFmtId="165" fontId="9" fillId="0" borderId="0" xfId="2" applyNumberFormat="1" applyFont="1" applyFill="1" applyBorder="1"/>
    <xf numFmtId="164" fontId="9" fillId="0" borderId="8" xfId="1" applyNumberFormat="1" applyFont="1" applyFill="1" applyBorder="1" applyAlignment="1">
      <alignment horizontal="left" vertical="top" wrapText="1"/>
    </xf>
    <xf numFmtId="0" fontId="7" fillId="3" borderId="2" xfId="0" applyFont="1" applyFill="1" applyBorder="1" applyAlignment="1">
      <alignment horizontal="center" vertical="center" wrapText="1"/>
    </xf>
    <xf numFmtId="3" fontId="0" fillId="0" borderId="13" xfId="0" applyNumberFormat="1" applyBorder="1"/>
    <xf numFmtId="3" fontId="0" fillId="0" borderId="4" xfId="0" applyNumberFormat="1" applyBorder="1"/>
    <xf numFmtId="3" fontId="1" fillId="0" borderId="10" xfId="0" applyNumberFormat="1" applyFont="1" applyBorder="1"/>
    <xf numFmtId="3" fontId="0" fillId="0" borderId="13" xfId="0" applyNumberFormat="1" applyFont="1" applyBorder="1"/>
    <xf numFmtId="3" fontId="1" fillId="0" borderId="4" xfId="0" applyNumberFormat="1" applyFont="1" applyBorder="1"/>
    <xf numFmtId="164" fontId="11" fillId="0" borderId="7" xfId="1" applyNumberFormat="1" applyFont="1" applyFill="1" applyBorder="1" applyAlignment="1">
      <alignment horizontal="left" vertical="top" wrapText="1"/>
    </xf>
    <xf numFmtId="0" fontId="8" fillId="0" borderId="0" xfId="0" applyFont="1" applyBorder="1" applyAlignment="1">
      <alignment horizontal="center" vertical="top"/>
    </xf>
    <xf numFmtId="0" fontId="8" fillId="0" borderId="0" xfId="0" applyFont="1" applyFill="1" applyBorder="1" applyAlignment="1">
      <alignment horizontal="center" vertical="top"/>
    </xf>
    <xf numFmtId="0" fontId="8" fillId="0" borderId="1" xfId="0" applyFont="1" applyBorder="1" applyAlignment="1">
      <alignment horizontal="center" vertical="top"/>
    </xf>
    <xf numFmtId="0" fontId="9" fillId="0" borderId="0" xfId="0" applyFont="1" applyBorder="1" applyAlignment="1">
      <alignment horizontal="center" vertical="top"/>
    </xf>
    <xf numFmtId="0" fontId="9" fillId="0" borderId="5" xfId="0" applyFont="1" applyBorder="1" applyAlignment="1">
      <alignment horizontal="center"/>
    </xf>
    <xf numFmtId="0" fontId="9" fillId="0" borderId="0" xfId="0" applyFont="1" applyBorder="1" applyAlignment="1">
      <alignment horizontal="center"/>
    </xf>
    <xf numFmtId="0" fontId="9" fillId="0" borderId="0" xfId="0" applyFont="1" applyAlignment="1">
      <alignment horizontal="center"/>
    </xf>
    <xf numFmtId="8" fontId="1" fillId="0" borderId="7" xfId="0" applyNumberFormat="1" applyFont="1" applyBorder="1" applyAlignment="1">
      <alignment horizontal="center" vertical="center" wrapText="1"/>
    </xf>
    <xf numFmtId="8" fontId="1" fillId="0" borderId="5" xfId="0" applyNumberFormat="1" applyFont="1" applyBorder="1" applyAlignment="1">
      <alignment horizontal="center" vertical="center" wrapText="1"/>
    </xf>
    <xf numFmtId="8" fontId="1" fillId="0" borderId="6" xfId="0" applyNumberFormat="1" applyFont="1" applyBorder="1" applyAlignment="1">
      <alignment horizontal="center" vertical="center" wrapText="1"/>
    </xf>
    <xf numFmtId="0" fontId="1" fillId="0" borderId="7" xfId="0" applyFont="1" applyBorder="1" applyAlignment="1">
      <alignment horizontal="right"/>
    </xf>
    <xf numFmtId="0" fontId="1" fillId="0" borderId="5" xfId="0" applyFont="1" applyBorder="1" applyAlignment="1">
      <alignment horizontal="right"/>
    </xf>
  </cellXfs>
  <cellStyles count="3">
    <cellStyle name="Milliers" xfId="1" builtinId="3"/>
    <cellStyle name="Normal" xfId="0" builtinId="0"/>
    <cellStyle name="Pourcentage" xfId="2" builtinId="5"/>
  </cellStyles>
  <dxfs count="1">
    <dxf>
      <font>
        <b val="0"/>
        <i/>
        <color theme="1" tint="0.499984740745262"/>
      </font>
      <fill>
        <patternFill>
          <bgColor theme="0" tint="-0.1499679555650502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
  <sheetViews>
    <sheetView workbookViewId="0">
      <selection activeCell="D3" sqref="D3"/>
    </sheetView>
  </sheetViews>
  <sheetFormatPr baseColWidth="10" defaultColWidth="11.42578125" defaultRowHeight="15" x14ac:dyDescent="0.25"/>
  <cols>
    <col min="1" max="1" width="79.42578125" bestFit="1" customWidth="1"/>
    <col min="2" max="2" width="14.28515625" customWidth="1"/>
    <col min="3" max="5" width="11.42578125" style="2"/>
  </cols>
  <sheetData>
    <row r="1" spans="1:5" ht="30" x14ac:dyDescent="0.25">
      <c r="A1" s="17" t="s">
        <v>391</v>
      </c>
      <c r="B1" s="12" t="s">
        <v>407</v>
      </c>
      <c r="C1" s="162" t="s">
        <v>392</v>
      </c>
      <c r="D1" s="163"/>
      <c r="E1" s="164"/>
    </row>
    <row r="2" spans="1:5" s="2" customFormat="1" ht="25.5" x14ac:dyDescent="0.25">
      <c r="A2" s="17"/>
      <c r="B2" s="12"/>
      <c r="C2" s="24" t="s">
        <v>394</v>
      </c>
      <c r="D2" s="11" t="s">
        <v>395</v>
      </c>
      <c r="E2" s="148" t="s">
        <v>396</v>
      </c>
    </row>
    <row r="3" spans="1:5" x14ac:dyDescent="0.25">
      <c r="A3" s="18" t="s">
        <v>0</v>
      </c>
      <c r="B3" s="3">
        <v>33352.414000000004</v>
      </c>
      <c r="C3" s="149">
        <f>B3</f>
        <v>33352.414000000004</v>
      </c>
      <c r="D3" s="19"/>
      <c r="E3" s="10"/>
    </row>
    <row r="4" spans="1:5" x14ac:dyDescent="0.25">
      <c r="A4" s="18" t="s">
        <v>1</v>
      </c>
      <c r="B4" s="3">
        <v>7884</v>
      </c>
      <c r="C4" s="13"/>
      <c r="D4" s="16">
        <f>B4</f>
        <v>7884</v>
      </c>
      <c r="E4" s="10"/>
    </row>
    <row r="5" spans="1:5" x14ac:dyDescent="0.25">
      <c r="A5" s="18" t="s">
        <v>2</v>
      </c>
      <c r="B5" s="3">
        <v>2838</v>
      </c>
      <c r="C5" s="149">
        <f t="shared" ref="C5:C27" si="0">B5</f>
        <v>2838</v>
      </c>
      <c r="D5" s="19"/>
      <c r="E5" s="10"/>
    </row>
    <row r="6" spans="1:5" x14ac:dyDescent="0.25">
      <c r="A6" s="18" t="s">
        <v>3</v>
      </c>
      <c r="B6" s="3">
        <v>2377.0980449999997</v>
      </c>
      <c r="C6" s="149">
        <f t="shared" si="0"/>
        <v>2377.0980449999997</v>
      </c>
      <c r="D6" s="19"/>
      <c r="E6" s="10"/>
    </row>
    <row r="7" spans="1:5" x14ac:dyDescent="0.25">
      <c r="A7" s="18" t="s">
        <v>4</v>
      </c>
      <c r="B7" s="3">
        <v>1059</v>
      </c>
      <c r="C7" s="149">
        <f t="shared" si="0"/>
        <v>1059</v>
      </c>
      <c r="D7" s="19"/>
      <c r="E7" s="10"/>
    </row>
    <row r="8" spans="1:5" x14ac:dyDescent="0.25">
      <c r="A8" s="18" t="s">
        <v>5</v>
      </c>
      <c r="B8" s="3">
        <v>964</v>
      </c>
      <c r="C8" s="13"/>
      <c r="D8" s="16">
        <f>B8</f>
        <v>964</v>
      </c>
      <c r="E8" s="10"/>
    </row>
    <row r="9" spans="1:5" x14ac:dyDescent="0.25">
      <c r="A9" s="18" t="s">
        <v>6</v>
      </c>
      <c r="B9" s="3">
        <v>756</v>
      </c>
      <c r="C9" s="13"/>
      <c r="D9" s="16">
        <f>B9</f>
        <v>756</v>
      </c>
      <c r="E9" s="10"/>
    </row>
    <row r="10" spans="1:5" x14ac:dyDescent="0.25">
      <c r="A10" s="18" t="s">
        <v>7</v>
      </c>
      <c r="B10" s="3">
        <v>662</v>
      </c>
      <c r="C10" s="149">
        <f t="shared" si="0"/>
        <v>662</v>
      </c>
      <c r="D10" s="19"/>
      <c r="E10" s="10"/>
    </row>
    <row r="11" spans="1:5" x14ac:dyDescent="0.25">
      <c r="A11" s="18" t="s">
        <v>8</v>
      </c>
      <c r="B11" s="3">
        <v>610</v>
      </c>
      <c r="C11" s="149">
        <f t="shared" si="0"/>
        <v>610</v>
      </c>
      <c r="D11" s="19"/>
      <c r="E11" s="10"/>
    </row>
    <row r="12" spans="1:5" x14ac:dyDescent="0.25">
      <c r="A12" s="18" t="s">
        <v>9</v>
      </c>
      <c r="B12" s="3">
        <v>528.29999999999995</v>
      </c>
      <c r="C12" s="149">
        <f t="shared" si="0"/>
        <v>528.29999999999995</v>
      </c>
      <c r="D12" s="19"/>
      <c r="E12" s="10"/>
    </row>
    <row r="13" spans="1:5" s="2" customFormat="1" x14ac:dyDescent="0.25">
      <c r="A13" s="18" t="s">
        <v>393</v>
      </c>
      <c r="B13" s="3">
        <v>526</v>
      </c>
      <c r="C13" s="149">
        <f t="shared" si="0"/>
        <v>526</v>
      </c>
      <c r="D13" s="19"/>
      <c r="E13" s="10"/>
    </row>
    <row r="14" spans="1:5" x14ac:dyDescent="0.25">
      <c r="A14" s="18" t="s">
        <v>10</v>
      </c>
      <c r="B14" s="3">
        <v>377</v>
      </c>
      <c r="C14" s="149">
        <f t="shared" si="0"/>
        <v>377</v>
      </c>
      <c r="D14" s="19"/>
      <c r="E14" s="10"/>
    </row>
    <row r="15" spans="1:5" x14ac:dyDescent="0.25">
      <c r="A15" s="18" t="s">
        <v>11</v>
      </c>
      <c r="B15" s="3">
        <v>333</v>
      </c>
      <c r="C15" s="149">
        <f t="shared" si="0"/>
        <v>333</v>
      </c>
      <c r="D15" s="19"/>
      <c r="E15" s="10"/>
    </row>
    <row r="16" spans="1:5" x14ac:dyDescent="0.25">
      <c r="A16" s="18" t="s">
        <v>12</v>
      </c>
      <c r="B16" s="3">
        <v>275</v>
      </c>
      <c r="C16" s="13"/>
      <c r="D16" s="16">
        <f>B16</f>
        <v>275</v>
      </c>
      <c r="E16" s="10"/>
    </row>
    <row r="17" spans="1:5" x14ac:dyDescent="0.25">
      <c r="A17" s="18" t="s">
        <v>13</v>
      </c>
      <c r="B17" s="3">
        <v>218</v>
      </c>
      <c r="C17" s="149">
        <f t="shared" si="0"/>
        <v>218</v>
      </c>
      <c r="D17" s="19"/>
      <c r="E17" s="10"/>
    </row>
    <row r="18" spans="1:5" x14ac:dyDescent="0.25">
      <c r="A18" s="18" t="s">
        <v>14</v>
      </c>
      <c r="B18" s="3">
        <v>185</v>
      </c>
      <c r="C18" s="149">
        <f t="shared" si="0"/>
        <v>185</v>
      </c>
      <c r="D18" s="19"/>
      <c r="E18" s="10"/>
    </row>
    <row r="19" spans="1:5" x14ac:dyDescent="0.25">
      <c r="A19" s="18" t="s">
        <v>15</v>
      </c>
      <c r="B19" s="3">
        <v>176</v>
      </c>
      <c r="C19" s="149">
        <f t="shared" si="0"/>
        <v>176</v>
      </c>
      <c r="D19" s="19"/>
      <c r="E19" s="10"/>
    </row>
    <row r="20" spans="1:5" x14ac:dyDescent="0.25">
      <c r="A20" s="18" t="s">
        <v>16</v>
      </c>
      <c r="B20" s="3">
        <v>62</v>
      </c>
      <c r="C20" s="149">
        <f t="shared" si="0"/>
        <v>62</v>
      </c>
      <c r="D20" s="19"/>
      <c r="E20" s="10"/>
    </row>
    <row r="21" spans="1:5" x14ac:dyDescent="0.25">
      <c r="A21" s="18" t="s">
        <v>17</v>
      </c>
      <c r="B21" s="3">
        <v>42</v>
      </c>
      <c r="C21" s="149">
        <f t="shared" si="0"/>
        <v>42</v>
      </c>
      <c r="D21" s="19"/>
      <c r="E21" s="10"/>
    </row>
    <row r="22" spans="1:5" x14ac:dyDescent="0.25">
      <c r="A22" s="18" t="s">
        <v>18</v>
      </c>
      <c r="B22" s="3">
        <v>37</v>
      </c>
      <c r="C22" s="149">
        <f t="shared" si="0"/>
        <v>37</v>
      </c>
      <c r="D22" s="19"/>
      <c r="E22" s="10"/>
    </row>
    <row r="23" spans="1:5" x14ac:dyDescent="0.25">
      <c r="A23" s="18" t="s">
        <v>19</v>
      </c>
      <c r="B23" s="3">
        <v>32</v>
      </c>
      <c r="C23" s="149">
        <f t="shared" si="0"/>
        <v>32</v>
      </c>
      <c r="D23" s="19"/>
      <c r="E23" s="10"/>
    </row>
    <row r="24" spans="1:5" x14ac:dyDescent="0.25">
      <c r="A24" s="18" t="s">
        <v>20</v>
      </c>
      <c r="B24" s="3">
        <v>15</v>
      </c>
      <c r="C24" s="149">
        <f t="shared" si="0"/>
        <v>15</v>
      </c>
      <c r="D24" s="19"/>
      <c r="E24" s="10"/>
    </row>
    <row r="25" spans="1:5" x14ac:dyDescent="0.25">
      <c r="A25" s="18" t="s">
        <v>21</v>
      </c>
      <c r="B25" s="4">
        <v>15</v>
      </c>
      <c r="C25" s="149">
        <f t="shared" si="0"/>
        <v>15</v>
      </c>
      <c r="D25" s="19"/>
      <c r="E25" s="10"/>
    </row>
    <row r="26" spans="1:5" x14ac:dyDescent="0.25">
      <c r="A26" s="18" t="s">
        <v>22</v>
      </c>
      <c r="B26" s="3">
        <v>13</v>
      </c>
      <c r="C26" s="149">
        <f t="shared" si="0"/>
        <v>13</v>
      </c>
      <c r="D26" s="19"/>
      <c r="E26" s="10"/>
    </row>
    <row r="27" spans="1:5" x14ac:dyDescent="0.25">
      <c r="A27" s="20" t="s">
        <v>23</v>
      </c>
      <c r="B27" s="21">
        <v>7</v>
      </c>
      <c r="C27" s="150">
        <f t="shared" si="0"/>
        <v>7</v>
      </c>
      <c r="D27" s="22"/>
      <c r="E27" s="23"/>
    </row>
    <row r="29" spans="1:5" x14ac:dyDescent="0.25">
      <c r="A29" s="81" t="s">
        <v>398</v>
      </c>
      <c r="B29" s="82">
        <f>SUM(B3:B27)</f>
        <v>53343.812045000006</v>
      </c>
      <c r="C29" s="151">
        <f>SUM(C3:C27)</f>
        <v>43464.812045000006</v>
      </c>
      <c r="D29" s="83">
        <f>SUM(D3:D27)</f>
        <v>9879</v>
      </c>
      <c r="E29" s="82">
        <f>SUM(E3:E27)</f>
        <v>0</v>
      </c>
    </row>
    <row r="30" spans="1:5" x14ac:dyDescent="0.25">
      <c r="A30" s="84" t="s">
        <v>397</v>
      </c>
      <c r="B30" s="85">
        <f>0.2*SUM(B3:B27)</f>
        <v>10668.762409000003</v>
      </c>
      <c r="C30" s="152">
        <f>0.2*SUM(C3:C27)</f>
        <v>8692.9624090000016</v>
      </c>
      <c r="D30" s="86">
        <f>0.2*SUM(D3:D27)</f>
        <v>1975.8000000000002</v>
      </c>
      <c r="E30" s="85">
        <f>0.2*SUM(E3:E27)</f>
        <v>0</v>
      </c>
    </row>
    <row r="31" spans="1:5" x14ac:dyDescent="0.25">
      <c r="A31" s="87" t="s">
        <v>399</v>
      </c>
      <c r="B31" s="88">
        <f>B29+B30</f>
        <v>64012.574454000009</v>
      </c>
      <c r="C31" s="153">
        <f t="shared" ref="C31:E31" si="1">C29+C30</f>
        <v>52157.774454000006</v>
      </c>
      <c r="D31" s="89">
        <f t="shared" si="1"/>
        <v>11854.8</v>
      </c>
      <c r="E31" s="88">
        <f t="shared" si="1"/>
        <v>0</v>
      </c>
    </row>
    <row r="32" spans="1:5" x14ac:dyDescent="0.25">
      <c r="C32" s="5"/>
    </row>
  </sheetData>
  <mergeCells count="1">
    <mergeCell ref="C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71"/>
  <sheetViews>
    <sheetView showZeros="0" tabSelected="1" workbookViewId="0">
      <pane xSplit="6" ySplit="1" topLeftCell="W2" activePane="bottomRight" state="frozen"/>
      <selection activeCell="F14" sqref="F14"/>
      <selection pane="topRight" activeCell="F14" sqref="F14"/>
      <selection pane="bottomLeft" activeCell="F14" sqref="F14"/>
      <selection pane="bottomRight" activeCell="Y5" sqref="Y5"/>
    </sheetView>
  </sheetViews>
  <sheetFormatPr baseColWidth="10" defaultColWidth="11.42578125" defaultRowHeight="15" outlineLevelCol="1" x14ac:dyDescent="0.25"/>
  <cols>
    <col min="1" max="3" width="11.42578125" customWidth="1" outlineLevel="1"/>
    <col min="4" max="4" width="9.42578125" customWidth="1" outlineLevel="1"/>
    <col min="5" max="5" width="32.85546875" customWidth="1"/>
    <col min="6" max="6" width="10.5703125" customWidth="1"/>
    <col min="7" max="7" width="53.42578125" customWidth="1"/>
    <col min="8" max="8" width="9.7109375" customWidth="1" outlineLevel="1"/>
    <col min="9" max="9" width="14.5703125" customWidth="1"/>
    <col min="10" max="10" width="11.42578125" customWidth="1" outlineLevel="1"/>
    <col min="13" max="13" width="18.42578125" customWidth="1"/>
    <col min="14" max="14" width="15.42578125" style="2" customWidth="1" outlineLevel="1"/>
    <col min="15" max="15" width="15.42578125" customWidth="1" outlineLevel="1"/>
    <col min="16" max="16" width="15.42578125" style="2" customWidth="1" outlineLevel="1"/>
    <col min="17" max="17" width="15.42578125" style="2" customWidth="1"/>
    <col min="18" max="18" width="16.85546875" customWidth="1" outlineLevel="1"/>
    <col min="19" max="19" width="16.85546875" style="2" customWidth="1" outlineLevel="1"/>
    <col min="20" max="23" width="16.85546875" customWidth="1" outlineLevel="1"/>
    <col min="24" max="28" width="15.85546875" customWidth="1" outlineLevel="1"/>
    <col min="29" max="29" width="15.85546875" customWidth="1"/>
  </cols>
  <sheetData>
    <row r="1" spans="1:29" ht="43.5" customHeight="1" x14ac:dyDescent="0.25">
      <c r="A1" s="29" t="s">
        <v>24</v>
      </c>
      <c r="B1" s="30" t="s">
        <v>25</v>
      </c>
      <c r="C1" s="30" t="s">
        <v>26</v>
      </c>
      <c r="D1" s="30" t="s">
        <v>27</v>
      </c>
      <c r="E1" s="30" t="s">
        <v>28</v>
      </c>
      <c r="F1" s="30" t="s">
        <v>29</v>
      </c>
      <c r="G1" s="30" t="s">
        <v>30</v>
      </c>
      <c r="H1" s="30" t="s">
        <v>31</v>
      </c>
      <c r="I1" s="30" t="s">
        <v>32</v>
      </c>
      <c r="J1" s="30" t="s">
        <v>33</v>
      </c>
      <c r="K1" s="30" t="s">
        <v>34</v>
      </c>
      <c r="L1" s="30" t="s">
        <v>35</v>
      </c>
      <c r="M1" s="30" t="s">
        <v>36</v>
      </c>
      <c r="N1" s="24" t="s">
        <v>394</v>
      </c>
      <c r="O1" s="31" t="s">
        <v>395</v>
      </c>
      <c r="P1" s="25" t="s">
        <v>396</v>
      </c>
      <c r="Q1" s="26" t="s">
        <v>400</v>
      </c>
      <c r="R1" s="24" t="s">
        <v>37</v>
      </c>
      <c r="S1" s="32" t="s">
        <v>38</v>
      </c>
      <c r="T1" s="32" t="s">
        <v>39</v>
      </c>
      <c r="U1" s="32" t="s">
        <v>40</v>
      </c>
      <c r="V1" s="32" t="s">
        <v>41</v>
      </c>
      <c r="W1" s="33" t="s">
        <v>42</v>
      </c>
      <c r="X1" s="27" t="s">
        <v>401</v>
      </c>
      <c r="Y1" s="25" t="s">
        <v>402</v>
      </c>
      <c r="Z1" s="25" t="s">
        <v>403</v>
      </c>
      <c r="AA1" s="25" t="s">
        <v>404</v>
      </c>
      <c r="AB1" s="25" t="s">
        <v>405</v>
      </c>
      <c r="AC1" s="28" t="s">
        <v>406</v>
      </c>
    </row>
    <row r="2" spans="1:29" x14ac:dyDescent="0.25">
      <c r="A2" s="8" t="s">
        <v>58</v>
      </c>
      <c r="B2" s="8">
        <v>1</v>
      </c>
      <c r="C2" s="8" t="s">
        <v>121</v>
      </c>
      <c r="D2" s="8" t="s">
        <v>122</v>
      </c>
      <c r="E2" s="8" t="s">
        <v>123</v>
      </c>
      <c r="F2" s="9">
        <v>348</v>
      </c>
      <c r="G2" s="8" t="s">
        <v>124</v>
      </c>
      <c r="H2" s="8">
        <v>11</v>
      </c>
      <c r="I2" s="8"/>
      <c r="J2" s="8"/>
      <c r="K2" s="8" t="s">
        <v>110</v>
      </c>
      <c r="L2" s="8" t="s">
        <v>117</v>
      </c>
      <c r="M2" s="8" t="s">
        <v>88</v>
      </c>
      <c r="N2" s="34">
        <v>20000000</v>
      </c>
      <c r="O2" s="35"/>
      <c r="P2" s="35">
        <v>0</v>
      </c>
      <c r="Q2" s="36">
        <v>0</v>
      </c>
      <c r="R2" s="37"/>
      <c r="S2" s="14"/>
      <c r="T2" s="14"/>
      <c r="U2" s="14"/>
      <c r="V2" s="14">
        <v>20000000</v>
      </c>
      <c r="W2" s="38"/>
      <c r="X2" s="37"/>
      <c r="Y2" s="14"/>
      <c r="Z2" s="14"/>
      <c r="AA2" s="14"/>
      <c r="AB2" s="14"/>
      <c r="AC2" s="38">
        <v>0</v>
      </c>
    </row>
    <row r="3" spans="1:29" x14ac:dyDescent="0.25">
      <c r="A3" s="8" t="s">
        <v>58</v>
      </c>
      <c r="B3" s="8">
        <v>1</v>
      </c>
      <c r="C3" s="8" t="s">
        <v>121</v>
      </c>
      <c r="D3" s="8" t="s">
        <v>122</v>
      </c>
      <c r="E3" s="8" t="s">
        <v>123</v>
      </c>
      <c r="F3" s="9">
        <v>348</v>
      </c>
      <c r="G3" s="8" t="s">
        <v>125</v>
      </c>
      <c r="H3" s="8">
        <v>12</v>
      </c>
      <c r="I3" s="8"/>
      <c r="J3" s="8"/>
      <c r="K3" s="8" t="s">
        <v>110</v>
      </c>
      <c r="L3" s="8" t="s">
        <v>117</v>
      </c>
      <c r="M3" s="8" t="s">
        <v>88</v>
      </c>
      <c r="N3" s="34">
        <v>47000000</v>
      </c>
      <c r="O3" s="35"/>
      <c r="P3" s="35">
        <v>0</v>
      </c>
      <c r="Q3" s="36">
        <v>0</v>
      </c>
      <c r="R3" s="37"/>
      <c r="S3" s="14"/>
      <c r="T3" s="14"/>
      <c r="U3" s="14"/>
      <c r="V3" s="14">
        <v>47000000</v>
      </c>
      <c r="W3" s="38"/>
      <c r="X3" s="37"/>
      <c r="Y3" s="14"/>
      <c r="Z3" s="14"/>
      <c r="AA3" s="14"/>
      <c r="AB3" s="14"/>
      <c r="AC3" s="38">
        <v>0</v>
      </c>
    </row>
    <row r="4" spans="1:29" x14ac:dyDescent="0.25">
      <c r="A4" s="8" t="s">
        <v>58</v>
      </c>
      <c r="B4" s="8">
        <v>1</v>
      </c>
      <c r="C4" s="8" t="s">
        <v>121</v>
      </c>
      <c r="D4" s="8" t="s">
        <v>122</v>
      </c>
      <c r="E4" s="8" t="s">
        <v>123</v>
      </c>
      <c r="F4" s="9">
        <v>348</v>
      </c>
      <c r="G4" s="8" t="s">
        <v>126</v>
      </c>
      <c r="H4" s="8">
        <v>13</v>
      </c>
      <c r="I4" s="8"/>
      <c r="J4" s="8"/>
      <c r="K4" s="8" t="s">
        <v>110</v>
      </c>
      <c r="L4" s="8" t="s">
        <v>117</v>
      </c>
      <c r="M4" s="8" t="s">
        <v>88</v>
      </c>
      <c r="N4" s="34">
        <v>33000000</v>
      </c>
      <c r="O4" s="35"/>
      <c r="P4" s="35">
        <v>0</v>
      </c>
      <c r="Q4" s="36">
        <v>0</v>
      </c>
      <c r="R4" s="37"/>
      <c r="S4" s="14"/>
      <c r="T4" s="14"/>
      <c r="U4" s="14"/>
      <c r="V4" s="14">
        <v>33000000</v>
      </c>
      <c r="W4" s="38"/>
      <c r="X4" s="37"/>
      <c r="Y4" s="14"/>
      <c r="Z4" s="14"/>
      <c r="AA4" s="14"/>
      <c r="AB4" s="14"/>
      <c r="AC4" s="38">
        <v>0</v>
      </c>
    </row>
    <row r="5" spans="1:29" x14ac:dyDescent="0.25">
      <c r="A5" s="8" t="s">
        <v>58</v>
      </c>
      <c r="B5" s="8">
        <v>1</v>
      </c>
      <c r="C5" s="8" t="s">
        <v>67</v>
      </c>
      <c r="D5" s="8" t="s">
        <v>68</v>
      </c>
      <c r="E5" s="8" t="s">
        <v>69</v>
      </c>
      <c r="F5" s="9">
        <v>105</v>
      </c>
      <c r="G5" s="8" t="s">
        <v>70</v>
      </c>
      <c r="H5" s="8">
        <v>4</v>
      </c>
      <c r="I5" s="8"/>
      <c r="J5" s="8"/>
      <c r="K5" s="8" t="s">
        <v>71</v>
      </c>
      <c r="L5" s="8" t="s">
        <v>71</v>
      </c>
      <c r="M5" s="8" t="s">
        <v>54</v>
      </c>
      <c r="N5" s="34">
        <v>1801201</v>
      </c>
      <c r="O5" s="35"/>
      <c r="P5" s="35">
        <v>0</v>
      </c>
      <c r="Q5" s="36">
        <v>682040350</v>
      </c>
      <c r="R5" s="37"/>
      <c r="S5" s="14"/>
      <c r="T5" s="14"/>
      <c r="U5" s="14"/>
      <c r="V5" s="14"/>
      <c r="W5" s="38"/>
      <c r="X5" s="37"/>
      <c r="Y5" s="14"/>
      <c r="Z5" s="14"/>
      <c r="AA5" s="14"/>
      <c r="AB5" s="14"/>
      <c r="AC5" s="38"/>
    </row>
    <row r="6" spans="1:29" x14ac:dyDescent="0.25">
      <c r="A6" s="8" t="s">
        <v>58</v>
      </c>
      <c r="B6" s="8">
        <v>1</v>
      </c>
      <c r="C6" s="8" t="s">
        <v>67</v>
      </c>
      <c r="D6" s="8" t="s">
        <v>68</v>
      </c>
      <c r="E6" s="8" t="s">
        <v>69</v>
      </c>
      <c r="F6" s="9">
        <v>105</v>
      </c>
      <c r="G6" s="8" t="s">
        <v>72</v>
      </c>
      <c r="H6" s="8">
        <v>5</v>
      </c>
      <c r="I6" s="8"/>
      <c r="J6" s="8"/>
      <c r="K6" s="8" t="s">
        <v>71</v>
      </c>
      <c r="L6" s="8" t="s">
        <v>71</v>
      </c>
      <c r="M6" s="8" t="s">
        <v>54</v>
      </c>
      <c r="N6" s="34">
        <v>1</v>
      </c>
      <c r="O6" s="35"/>
      <c r="P6" s="35">
        <v>0</v>
      </c>
      <c r="Q6" s="36">
        <v>104042761</v>
      </c>
      <c r="R6" s="37"/>
      <c r="S6" s="14"/>
      <c r="T6" s="14"/>
      <c r="U6" s="14"/>
      <c r="V6" s="14"/>
      <c r="W6" s="38"/>
      <c r="X6" s="37"/>
      <c r="Y6" s="14"/>
      <c r="Z6" s="14"/>
      <c r="AA6" s="14"/>
      <c r="AB6" s="14"/>
      <c r="AC6" s="38"/>
    </row>
    <row r="7" spans="1:29" x14ac:dyDescent="0.25">
      <c r="A7" s="8" t="s">
        <v>58</v>
      </c>
      <c r="B7" s="8">
        <v>1</v>
      </c>
      <c r="C7" s="8" t="s">
        <v>67</v>
      </c>
      <c r="D7" s="8" t="s">
        <v>68</v>
      </c>
      <c r="E7" s="8" t="s">
        <v>69</v>
      </c>
      <c r="F7" s="9">
        <v>105</v>
      </c>
      <c r="G7" s="8" t="s">
        <v>89</v>
      </c>
      <c r="H7" s="8">
        <v>6</v>
      </c>
      <c r="I7" s="8"/>
      <c r="J7" s="8"/>
      <c r="K7" s="8" t="s">
        <v>71</v>
      </c>
      <c r="L7" s="8" t="s">
        <v>71</v>
      </c>
      <c r="M7" s="8" t="s">
        <v>88</v>
      </c>
      <c r="N7" s="34">
        <v>23812</v>
      </c>
      <c r="O7" s="35"/>
      <c r="P7" s="35">
        <v>0</v>
      </c>
      <c r="Q7" s="36">
        <v>222069663</v>
      </c>
      <c r="R7" s="37"/>
      <c r="S7" s="14"/>
      <c r="T7" s="14"/>
      <c r="U7" s="14"/>
      <c r="V7" s="14"/>
      <c r="W7" s="38"/>
      <c r="X7" s="37"/>
      <c r="Y7" s="14"/>
      <c r="Z7" s="14"/>
      <c r="AA7" s="14"/>
      <c r="AB7" s="14"/>
      <c r="AC7" s="38">
        <v>0</v>
      </c>
    </row>
    <row r="8" spans="1:29" x14ac:dyDescent="0.25">
      <c r="A8" s="8" t="s">
        <v>58</v>
      </c>
      <c r="B8" s="8">
        <v>1</v>
      </c>
      <c r="C8" s="8" t="s">
        <v>67</v>
      </c>
      <c r="D8" s="8" t="s">
        <v>68</v>
      </c>
      <c r="E8" s="8" t="s">
        <v>69</v>
      </c>
      <c r="F8" s="9">
        <v>105</v>
      </c>
      <c r="G8" s="8" t="s">
        <v>94</v>
      </c>
      <c r="H8" s="8">
        <v>2</v>
      </c>
      <c r="I8" s="8"/>
      <c r="J8" s="8"/>
      <c r="K8" s="8" t="s">
        <v>71</v>
      </c>
      <c r="L8" s="8" t="s">
        <v>71</v>
      </c>
      <c r="M8" s="8" t="s">
        <v>88</v>
      </c>
      <c r="N8" s="34">
        <v>71206</v>
      </c>
      <c r="O8" s="35"/>
      <c r="P8" s="35">
        <v>0</v>
      </c>
      <c r="Q8" s="36">
        <v>54305922</v>
      </c>
      <c r="R8" s="37"/>
      <c r="S8" s="14"/>
      <c r="T8" s="14"/>
      <c r="U8" s="14"/>
      <c r="V8" s="14"/>
      <c r="W8" s="38"/>
      <c r="X8" s="37"/>
      <c r="Y8" s="14"/>
      <c r="Z8" s="14"/>
      <c r="AA8" s="14"/>
      <c r="AB8" s="14"/>
      <c r="AC8" s="38">
        <v>0</v>
      </c>
    </row>
    <row r="9" spans="1:29" x14ac:dyDescent="0.25">
      <c r="A9" s="8" t="s">
        <v>58</v>
      </c>
      <c r="B9" s="8">
        <v>1</v>
      </c>
      <c r="C9" s="8" t="s">
        <v>67</v>
      </c>
      <c r="D9" s="8" t="s">
        <v>68</v>
      </c>
      <c r="E9" s="8" t="s">
        <v>69</v>
      </c>
      <c r="F9" s="9">
        <v>105</v>
      </c>
      <c r="G9" s="8" t="s">
        <v>95</v>
      </c>
      <c r="H9" s="8">
        <v>1</v>
      </c>
      <c r="I9" s="8"/>
      <c r="J9" s="8"/>
      <c r="K9" s="8" t="s">
        <v>71</v>
      </c>
      <c r="L9" s="8" t="s">
        <v>71</v>
      </c>
      <c r="M9" s="8" t="s">
        <v>88</v>
      </c>
      <c r="N9" s="34">
        <v>566088</v>
      </c>
      <c r="O9" s="35"/>
      <c r="P9" s="35">
        <v>0</v>
      </c>
      <c r="Q9" s="36">
        <v>99316240</v>
      </c>
      <c r="R9" s="37"/>
      <c r="S9" s="14"/>
      <c r="T9" s="14"/>
      <c r="U9" s="14"/>
      <c r="V9" s="14"/>
      <c r="W9" s="38"/>
      <c r="X9" s="37"/>
      <c r="Y9" s="14"/>
      <c r="Z9" s="14"/>
      <c r="AA9" s="14"/>
      <c r="AB9" s="14"/>
      <c r="AC9" s="38">
        <v>0</v>
      </c>
    </row>
    <row r="10" spans="1:29" x14ac:dyDescent="0.25">
      <c r="A10" s="8" t="s">
        <v>58</v>
      </c>
      <c r="B10" s="8">
        <v>1</v>
      </c>
      <c r="C10" s="8" t="s">
        <v>67</v>
      </c>
      <c r="D10" s="8" t="s">
        <v>68</v>
      </c>
      <c r="E10" s="8" t="s">
        <v>69</v>
      </c>
      <c r="F10" s="9">
        <v>105</v>
      </c>
      <c r="G10" s="8" t="s">
        <v>96</v>
      </c>
      <c r="H10" s="8">
        <v>7</v>
      </c>
      <c r="I10" s="8"/>
      <c r="J10" s="8"/>
      <c r="K10" s="8" t="s">
        <v>71</v>
      </c>
      <c r="L10" s="8" t="s">
        <v>71</v>
      </c>
      <c r="M10" s="8" t="s">
        <v>88</v>
      </c>
      <c r="N10" s="34">
        <v>1064567</v>
      </c>
      <c r="O10" s="35"/>
      <c r="P10" s="35">
        <v>0</v>
      </c>
      <c r="Q10" s="35">
        <v>609068717</v>
      </c>
      <c r="R10" s="37"/>
      <c r="S10" s="14"/>
      <c r="T10" s="14"/>
      <c r="U10" s="14"/>
      <c r="V10" s="14"/>
      <c r="W10" s="38"/>
      <c r="X10" s="37"/>
      <c r="Y10" s="14"/>
      <c r="Z10" s="14"/>
      <c r="AA10" s="14"/>
      <c r="AB10" s="14"/>
      <c r="AC10" s="38">
        <v>0</v>
      </c>
    </row>
    <row r="11" spans="1:29" x14ac:dyDescent="0.25">
      <c r="A11" s="8" t="s">
        <v>58</v>
      </c>
      <c r="B11" s="8">
        <v>1</v>
      </c>
      <c r="C11" s="8" t="s">
        <v>90</v>
      </c>
      <c r="D11" s="8" t="s">
        <v>91</v>
      </c>
      <c r="E11" s="8" t="s">
        <v>92</v>
      </c>
      <c r="F11" s="9">
        <v>307</v>
      </c>
      <c r="G11" s="8" t="s">
        <v>93</v>
      </c>
      <c r="H11" s="8">
        <v>1</v>
      </c>
      <c r="I11" s="8"/>
      <c r="J11" s="8"/>
      <c r="K11" s="8" t="s">
        <v>71</v>
      </c>
      <c r="L11" s="8" t="s">
        <v>71</v>
      </c>
      <c r="M11" s="8" t="s">
        <v>88</v>
      </c>
      <c r="N11" s="34">
        <v>5150369</v>
      </c>
      <c r="O11" s="35"/>
      <c r="P11" s="35">
        <v>0</v>
      </c>
      <c r="Q11" s="36">
        <v>167387743</v>
      </c>
      <c r="R11" s="37"/>
      <c r="S11" s="14"/>
      <c r="T11" s="14"/>
      <c r="U11" s="14"/>
      <c r="V11" s="14"/>
      <c r="W11" s="38"/>
      <c r="X11" s="37"/>
      <c r="Y11" s="14"/>
      <c r="Z11" s="14"/>
      <c r="AA11" s="14"/>
      <c r="AB11" s="14"/>
      <c r="AC11" s="38">
        <v>0</v>
      </c>
    </row>
    <row r="12" spans="1:29" x14ac:dyDescent="0.25">
      <c r="A12" s="8" t="s">
        <v>58</v>
      </c>
      <c r="B12" s="8">
        <v>1</v>
      </c>
      <c r="C12" s="8" t="s">
        <v>59</v>
      </c>
      <c r="D12" s="8" t="s">
        <v>60</v>
      </c>
      <c r="E12" s="8" t="s">
        <v>127</v>
      </c>
      <c r="F12" s="9">
        <v>215</v>
      </c>
      <c r="G12" s="8" t="s">
        <v>301</v>
      </c>
      <c r="H12" s="8">
        <v>1</v>
      </c>
      <c r="I12" s="8"/>
      <c r="J12" s="8"/>
      <c r="K12" s="8" t="s">
        <v>258</v>
      </c>
      <c r="L12" s="8" t="s">
        <v>286</v>
      </c>
      <c r="M12" s="8" t="s">
        <v>88</v>
      </c>
      <c r="N12" s="34">
        <v>480337</v>
      </c>
      <c r="O12" s="35">
        <v>181650</v>
      </c>
      <c r="P12" s="35">
        <v>173000</v>
      </c>
      <c r="Q12" s="36">
        <v>191534036</v>
      </c>
      <c r="R12" s="37"/>
      <c r="S12" s="14"/>
      <c r="T12" s="14"/>
      <c r="U12" s="14"/>
      <c r="V12" s="14"/>
      <c r="W12" s="38"/>
      <c r="X12" s="37"/>
      <c r="Y12" s="14"/>
      <c r="Z12" s="14"/>
      <c r="AA12" s="14"/>
      <c r="AB12" s="14"/>
      <c r="AC12" s="38">
        <v>173000</v>
      </c>
    </row>
    <row r="13" spans="1:29" x14ac:dyDescent="0.25">
      <c r="A13" s="8" t="s">
        <v>58</v>
      </c>
      <c r="B13" s="8">
        <v>1</v>
      </c>
      <c r="C13" s="8" t="s">
        <v>59</v>
      </c>
      <c r="D13" s="8" t="s">
        <v>60</v>
      </c>
      <c r="E13" s="8" t="s">
        <v>127</v>
      </c>
      <c r="F13" s="9">
        <v>215</v>
      </c>
      <c r="G13" s="8" t="s">
        <v>128</v>
      </c>
      <c r="H13" s="8">
        <v>2</v>
      </c>
      <c r="I13" s="8"/>
      <c r="J13" s="8"/>
      <c r="K13" s="8" t="s">
        <v>110</v>
      </c>
      <c r="L13" s="8" t="s">
        <v>117</v>
      </c>
      <c r="M13" s="8" t="s">
        <v>88</v>
      </c>
      <c r="N13" s="34">
        <v>4050054</v>
      </c>
      <c r="O13" s="35">
        <v>0</v>
      </c>
      <c r="P13" s="35">
        <v>0</v>
      </c>
      <c r="Q13" s="36">
        <v>13750950</v>
      </c>
      <c r="R13" s="37"/>
      <c r="S13" s="14"/>
      <c r="T13" s="14"/>
      <c r="U13" s="14"/>
      <c r="V13" s="14">
        <v>4050054</v>
      </c>
      <c r="W13" s="38"/>
      <c r="X13" s="37"/>
      <c r="Y13" s="14"/>
      <c r="Z13" s="14"/>
      <c r="AA13" s="14"/>
      <c r="AB13" s="14"/>
      <c r="AC13" s="38">
        <v>0</v>
      </c>
    </row>
    <row r="14" spans="1:29" x14ac:dyDescent="0.25">
      <c r="A14" s="8" t="s">
        <v>58</v>
      </c>
      <c r="B14" s="8">
        <v>1</v>
      </c>
      <c r="C14" s="8" t="s">
        <v>59</v>
      </c>
      <c r="D14" s="8" t="s">
        <v>60</v>
      </c>
      <c r="E14" s="8" t="s">
        <v>61</v>
      </c>
      <c r="F14" s="9">
        <v>149</v>
      </c>
      <c r="G14" s="8" t="s">
        <v>62</v>
      </c>
      <c r="H14" s="8">
        <v>21</v>
      </c>
      <c r="I14" s="8"/>
      <c r="J14" s="8"/>
      <c r="K14" s="8" t="s">
        <v>52</v>
      </c>
      <c r="L14" s="8" t="s">
        <v>53</v>
      </c>
      <c r="M14" s="8" t="s">
        <v>57</v>
      </c>
      <c r="N14" s="34">
        <v>3200000</v>
      </c>
      <c r="O14" s="35">
        <v>0</v>
      </c>
      <c r="P14" s="35">
        <v>0</v>
      </c>
      <c r="Q14" s="36">
        <v>220020000</v>
      </c>
      <c r="R14" s="37"/>
      <c r="S14" s="14"/>
      <c r="T14" s="14"/>
      <c r="U14" s="14"/>
      <c r="V14" s="14"/>
      <c r="W14" s="38">
        <v>3200000</v>
      </c>
      <c r="X14" s="37"/>
      <c r="Y14" s="14"/>
      <c r="Z14" s="14"/>
      <c r="AA14" s="14"/>
      <c r="AB14" s="14"/>
      <c r="AC14" s="38"/>
    </row>
    <row r="15" spans="1:29" x14ac:dyDescent="0.25">
      <c r="A15" s="8" t="s">
        <v>58</v>
      </c>
      <c r="B15" s="8">
        <v>1</v>
      </c>
      <c r="C15" s="8" t="s">
        <v>59</v>
      </c>
      <c r="D15" s="8" t="s">
        <v>60</v>
      </c>
      <c r="E15" s="8" t="s">
        <v>61</v>
      </c>
      <c r="F15" s="9">
        <v>149</v>
      </c>
      <c r="G15" s="8" t="s">
        <v>63</v>
      </c>
      <c r="H15" s="8">
        <v>23</v>
      </c>
      <c r="I15" s="8"/>
      <c r="J15" s="8"/>
      <c r="K15" s="8" t="s">
        <v>52</v>
      </c>
      <c r="L15" s="8" t="s">
        <v>53</v>
      </c>
      <c r="M15" s="8" t="s">
        <v>57</v>
      </c>
      <c r="N15" s="34">
        <v>29182200</v>
      </c>
      <c r="O15" s="35">
        <v>56647799.999999993</v>
      </c>
      <c r="P15" s="35">
        <v>0</v>
      </c>
      <c r="Q15" s="36">
        <v>71228460</v>
      </c>
      <c r="R15" s="37"/>
      <c r="S15" s="14"/>
      <c r="T15" s="14"/>
      <c r="U15" s="14"/>
      <c r="V15" s="14"/>
      <c r="W15" s="38">
        <v>29182200</v>
      </c>
      <c r="X15" s="37"/>
      <c r="Y15" s="14"/>
      <c r="Z15" s="14"/>
      <c r="AA15" s="14"/>
      <c r="AB15" s="14"/>
      <c r="AC15" s="38"/>
    </row>
    <row r="16" spans="1:29" x14ac:dyDescent="0.25">
      <c r="A16" s="8" t="s">
        <v>58</v>
      </c>
      <c r="B16" s="8">
        <v>1</v>
      </c>
      <c r="C16" s="8" t="s">
        <v>59</v>
      </c>
      <c r="D16" s="8" t="s">
        <v>60</v>
      </c>
      <c r="E16" s="8" t="s">
        <v>61</v>
      </c>
      <c r="F16" s="9">
        <v>149</v>
      </c>
      <c r="G16" s="8" t="s">
        <v>64</v>
      </c>
      <c r="H16" s="8">
        <v>24</v>
      </c>
      <c r="I16" s="8"/>
      <c r="J16" s="8"/>
      <c r="K16" s="8" t="s">
        <v>52</v>
      </c>
      <c r="L16" s="8" t="s">
        <v>53</v>
      </c>
      <c r="M16" s="8" t="s">
        <v>57</v>
      </c>
      <c r="N16" s="34">
        <v>160384000</v>
      </c>
      <c r="O16" s="35">
        <v>0</v>
      </c>
      <c r="P16" s="35">
        <v>0</v>
      </c>
      <c r="Q16" s="36">
        <v>279656720</v>
      </c>
      <c r="R16" s="37"/>
      <c r="S16" s="14"/>
      <c r="T16" s="14"/>
      <c r="U16" s="14"/>
      <c r="V16" s="14"/>
      <c r="W16" s="38">
        <v>160384000</v>
      </c>
      <c r="X16" s="37"/>
      <c r="Y16" s="14"/>
      <c r="Z16" s="14"/>
      <c r="AA16" s="14"/>
      <c r="AB16" s="14"/>
      <c r="AC16" s="38"/>
    </row>
    <row r="17" spans="1:29" x14ac:dyDescent="0.25">
      <c r="A17" s="8" t="s">
        <v>58</v>
      </c>
      <c r="B17" s="8">
        <v>1</v>
      </c>
      <c r="C17" s="8" t="s">
        <v>59</v>
      </c>
      <c r="D17" s="8" t="s">
        <v>60</v>
      </c>
      <c r="E17" s="8" t="s">
        <v>61</v>
      </c>
      <c r="F17" s="9">
        <v>149</v>
      </c>
      <c r="G17" s="8" t="s">
        <v>65</v>
      </c>
      <c r="H17" s="8">
        <v>26</v>
      </c>
      <c r="I17" s="8"/>
      <c r="J17" s="8"/>
      <c r="K17" s="8" t="s">
        <v>52</v>
      </c>
      <c r="L17" s="8" t="s">
        <v>66</v>
      </c>
      <c r="M17" s="8" t="s">
        <v>57</v>
      </c>
      <c r="N17" s="34">
        <v>254725628</v>
      </c>
      <c r="O17" s="35">
        <v>0</v>
      </c>
      <c r="P17" s="35">
        <v>0</v>
      </c>
      <c r="Q17" s="36">
        <v>0</v>
      </c>
      <c r="R17" s="37"/>
      <c r="S17" s="14"/>
      <c r="T17" s="14"/>
      <c r="U17" s="14"/>
      <c r="V17" s="14"/>
      <c r="W17" s="38">
        <v>254725628</v>
      </c>
      <c r="X17" s="37"/>
      <c r="Y17" s="14"/>
      <c r="Z17" s="14"/>
      <c r="AA17" s="14"/>
      <c r="AB17" s="14"/>
      <c r="AC17" s="38"/>
    </row>
    <row r="18" spans="1:29" x14ac:dyDescent="0.25">
      <c r="A18" s="8" t="s">
        <v>58</v>
      </c>
      <c r="B18" s="8">
        <v>1</v>
      </c>
      <c r="C18" s="8" t="s">
        <v>201</v>
      </c>
      <c r="D18" s="8" t="s">
        <v>202</v>
      </c>
      <c r="E18" s="8" t="s">
        <v>203</v>
      </c>
      <c r="F18" s="9">
        <v>110</v>
      </c>
      <c r="G18" s="8" t="s">
        <v>204</v>
      </c>
      <c r="H18" s="8">
        <v>2</v>
      </c>
      <c r="I18" s="8"/>
      <c r="J18" s="8"/>
      <c r="K18" s="8" t="s">
        <v>205</v>
      </c>
      <c r="L18" s="8" t="s">
        <v>71</v>
      </c>
      <c r="M18" s="8" t="s">
        <v>57</v>
      </c>
      <c r="N18" s="34">
        <v>18062006</v>
      </c>
      <c r="O18" s="35"/>
      <c r="P18" s="35">
        <v>0</v>
      </c>
      <c r="Q18" s="36">
        <v>320532545</v>
      </c>
      <c r="R18" s="37"/>
      <c r="S18" s="14"/>
      <c r="T18" s="14"/>
      <c r="U18" s="14"/>
      <c r="V18" s="14"/>
      <c r="W18" s="38"/>
      <c r="X18" s="37"/>
      <c r="Y18" s="14"/>
      <c r="Z18" s="14"/>
      <c r="AA18" s="14"/>
      <c r="AB18" s="14"/>
      <c r="AC18" s="38"/>
    </row>
    <row r="19" spans="1:29" x14ac:dyDescent="0.25">
      <c r="A19" s="8" t="s">
        <v>58</v>
      </c>
      <c r="B19" s="8">
        <v>1</v>
      </c>
      <c r="C19" s="8" t="s">
        <v>201</v>
      </c>
      <c r="D19" s="8" t="s">
        <v>202</v>
      </c>
      <c r="E19" s="8" t="s">
        <v>203</v>
      </c>
      <c r="F19" s="9">
        <v>110</v>
      </c>
      <c r="G19" s="8" t="s">
        <v>209</v>
      </c>
      <c r="H19" s="8">
        <v>1</v>
      </c>
      <c r="I19" s="8"/>
      <c r="J19" s="8"/>
      <c r="K19" s="8" t="s">
        <v>205</v>
      </c>
      <c r="L19" s="8" t="s">
        <v>71</v>
      </c>
      <c r="M19" s="8" t="s">
        <v>57</v>
      </c>
      <c r="N19" s="34">
        <v>11160050</v>
      </c>
      <c r="O19" s="35"/>
      <c r="P19" s="35">
        <v>0</v>
      </c>
      <c r="Q19" s="36">
        <v>637231485</v>
      </c>
      <c r="R19" s="37"/>
      <c r="S19" s="14"/>
      <c r="T19" s="14"/>
      <c r="U19" s="14"/>
      <c r="V19" s="14"/>
      <c r="W19" s="38"/>
      <c r="X19" s="37"/>
      <c r="Y19" s="14"/>
      <c r="Z19" s="14"/>
      <c r="AA19" s="14"/>
      <c r="AB19" s="14"/>
      <c r="AC19" s="38"/>
    </row>
    <row r="20" spans="1:29" x14ac:dyDescent="0.25">
      <c r="A20" s="8" t="s">
        <v>58</v>
      </c>
      <c r="B20" s="8">
        <v>1</v>
      </c>
      <c r="C20" s="8" t="s">
        <v>201</v>
      </c>
      <c r="D20" s="8" t="s">
        <v>202</v>
      </c>
      <c r="E20" s="8" t="s">
        <v>206</v>
      </c>
      <c r="F20" s="9">
        <v>209</v>
      </c>
      <c r="G20" s="8" t="s">
        <v>207</v>
      </c>
      <c r="H20" s="8">
        <v>8</v>
      </c>
      <c r="I20" s="8"/>
      <c r="J20" s="8"/>
      <c r="K20" s="8" t="s">
        <v>205</v>
      </c>
      <c r="L20" s="8" t="s">
        <v>71</v>
      </c>
      <c r="M20" s="8" t="s">
        <v>57</v>
      </c>
      <c r="N20" s="34">
        <v>1000000</v>
      </c>
      <c r="O20" s="35"/>
      <c r="P20" s="35">
        <v>0</v>
      </c>
      <c r="Q20" s="36">
        <v>152150588</v>
      </c>
      <c r="R20" s="37"/>
      <c r="S20" s="14"/>
      <c r="T20" s="14"/>
      <c r="U20" s="14"/>
      <c r="V20" s="14"/>
      <c r="W20" s="38"/>
      <c r="X20" s="37"/>
      <c r="Y20" s="14"/>
      <c r="Z20" s="14"/>
      <c r="AA20" s="14"/>
      <c r="AB20" s="14"/>
      <c r="AC20" s="38"/>
    </row>
    <row r="21" spans="1:29" x14ac:dyDescent="0.25">
      <c r="A21" s="8" t="s">
        <v>58</v>
      </c>
      <c r="B21" s="8">
        <v>1</v>
      </c>
      <c r="C21" s="8" t="s">
        <v>201</v>
      </c>
      <c r="D21" s="8" t="s">
        <v>202</v>
      </c>
      <c r="E21" s="8" t="s">
        <v>206</v>
      </c>
      <c r="F21" s="9">
        <v>209</v>
      </c>
      <c r="G21" s="8" t="s">
        <v>208</v>
      </c>
      <c r="H21" s="8">
        <v>2</v>
      </c>
      <c r="I21" s="8"/>
      <c r="J21" s="8"/>
      <c r="K21" s="8" t="s">
        <v>205</v>
      </c>
      <c r="L21" s="8" t="s">
        <v>71</v>
      </c>
      <c r="M21" s="8" t="s">
        <v>57</v>
      </c>
      <c r="N21" s="34">
        <v>53420955</v>
      </c>
      <c r="O21" s="35"/>
      <c r="P21" s="35">
        <v>0</v>
      </c>
      <c r="Q21" s="36">
        <v>740029486</v>
      </c>
      <c r="R21" s="37"/>
      <c r="S21" s="14"/>
      <c r="T21" s="14"/>
      <c r="U21" s="14"/>
      <c r="V21" s="14"/>
      <c r="W21" s="38"/>
      <c r="X21" s="37"/>
      <c r="Y21" s="14"/>
      <c r="Z21" s="14"/>
      <c r="AA21" s="14"/>
      <c r="AB21" s="14"/>
      <c r="AC21" s="38"/>
    </row>
    <row r="22" spans="1:29" x14ac:dyDescent="0.25">
      <c r="A22" s="8" t="s">
        <v>47</v>
      </c>
      <c r="B22" s="8">
        <v>3</v>
      </c>
      <c r="C22" s="8" t="s">
        <v>317</v>
      </c>
      <c r="D22" s="8" t="s">
        <v>318</v>
      </c>
      <c r="E22" s="8" t="s">
        <v>319</v>
      </c>
      <c r="F22" s="9">
        <v>791</v>
      </c>
      <c r="G22" s="8" t="s">
        <v>319</v>
      </c>
      <c r="H22" s="8">
        <v>1</v>
      </c>
      <c r="I22" s="8"/>
      <c r="J22" s="8"/>
      <c r="K22" s="8" t="s">
        <v>258</v>
      </c>
      <c r="L22" s="8" t="s">
        <v>286</v>
      </c>
      <c r="M22" s="8" t="s">
        <v>57</v>
      </c>
      <c r="N22" s="34">
        <v>264000000</v>
      </c>
      <c r="O22" s="35">
        <v>0</v>
      </c>
      <c r="P22" s="35">
        <v>0</v>
      </c>
      <c r="Q22" s="36">
        <v>0</v>
      </c>
      <c r="R22" s="37"/>
      <c r="S22" s="14"/>
      <c r="T22" s="14">
        <v>264000000</v>
      </c>
      <c r="U22" s="14"/>
      <c r="V22" s="14"/>
      <c r="W22" s="38"/>
      <c r="X22" s="37"/>
      <c r="Y22" s="14"/>
      <c r="Z22" s="14"/>
      <c r="AA22" s="14"/>
      <c r="AB22" s="14"/>
      <c r="AC22" s="38"/>
    </row>
    <row r="23" spans="1:29" x14ac:dyDescent="0.25">
      <c r="A23" s="8" t="s">
        <v>47</v>
      </c>
      <c r="B23" s="8">
        <v>3</v>
      </c>
      <c r="C23" s="8" t="s">
        <v>317</v>
      </c>
      <c r="D23" s="8" t="s">
        <v>318</v>
      </c>
      <c r="E23" s="8" t="s">
        <v>320</v>
      </c>
      <c r="F23" s="9">
        <v>792</v>
      </c>
      <c r="G23" s="8" t="s">
        <v>320</v>
      </c>
      <c r="H23" s="8">
        <v>1</v>
      </c>
      <c r="I23" s="8"/>
      <c r="J23" s="8"/>
      <c r="K23" s="8" t="s">
        <v>258</v>
      </c>
      <c r="L23" s="8" t="s">
        <v>286</v>
      </c>
      <c r="M23" s="8" t="s">
        <v>57</v>
      </c>
      <c r="N23" s="34">
        <v>229500000</v>
      </c>
      <c r="O23" s="35">
        <v>76500000</v>
      </c>
      <c r="P23" s="35">
        <v>0</v>
      </c>
      <c r="Q23" s="36">
        <v>0</v>
      </c>
      <c r="R23" s="37"/>
      <c r="S23" s="14"/>
      <c r="T23" s="14">
        <v>229500000</v>
      </c>
      <c r="U23" s="14"/>
      <c r="V23" s="14"/>
      <c r="W23" s="38"/>
      <c r="X23" s="37"/>
      <c r="Y23" s="14"/>
      <c r="Z23" s="14"/>
      <c r="AA23" s="14"/>
      <c r="AB23" s="14"/>
      <c r="AC23" s="38"/>
    </row>
    <row r="24" spans="1:29" x14ac:dyDescent="0.25">
      <c r="A24" s="8" t="s">
        <v>58</v>
      </c>
      <c r="B24" s="8">
        <v>1</v>
      </c>
      <c r="C24" s="8" t="s">
        <v>146</v>
      </c>
      <c r="D24" s="8" t="s">
        <v>147</v>
      </c>
      <c r="E24" s="8" t="s">
        <v>148</v>
      </c>
      <c r="F24" s="9">
        <v>135</v>
      </c>
      <c r="G24" s="8" t="s">
        <v>152</v>
      </c>
      <c r="H24" s="8">
        <v>1</v>
      </c>
      <c r="I24" s="8"/>
      <c r="J24" s="8"/>
      <c r="K24" s="8" t="s">
        <v>110</v>
      </c>
      <c r="L24" s="8" t="s">
        <v>153</v>
      </c>
      <c r="M24" s="8" t="s">
        <v>57</v>
      </c>
      <c r="N24" s="34">
        <v>756000.00000000012</v>
      </c>
      <c r="O24" s="35"/>
      <c r="P24" s="35">
        <v>0</v>
      </c>
      <c r="Q24" s="36">
        <v>10044000</v>
      </c>
      <c r="R24" s="37"/>
      <c r="S24" s="14"/>
      <c r="T24" s="14"/>
      <c r="U24" s="14"/>
      <c r="V24" s="14">
        <v>756000.00000000012</v>
      </c>
      <c r="W24" s="38"/>
      <c r="X24" s="37"/>
      <c r="Y24" s="14"/>
      <c r="Z24" s="14"/>
      <c r="AA24" s="14"/>
      <c r="AB24" s="14"/>
      <c r="AC24" s="38"/>
    </row>
    <row r="25" spans="1:29" x14ac:dyDescent="0.25">
      <c r="A25" s="8" t="s">
        <v>58</v>
      </c>
      <c r="B25" s="8">
        <v>1</v>
      </c>
      <c r="C25" s="8" t="s">
        <v>146</v>
      </c>
      <c r="D25" s="8" t="s">
        <v>147</v>
      </c>
      <c r="E25" s="8" t="s">
        <v>148</v>
      </c>
      <c r="F25" s="9">
        <v>135</v>
      </c>
      <c r="G25" s="8" t="s">
        <v>154</v>
      </c>
      <c r="H25" s="8">
        <v>3</v>
      </c>
      <c r="I25" s="8"/>
      <c r="J25" s="8"/>
      <c r="K25" s="8" t="s">
        <v>110</v>
      </c>
      <c r="L25" s="8" t="s">
        <v>117</v>
      </c>
      <c r="M25" s="8" t="s">
        <v>57</v>
      </c>
      <c r="N25" s="34">
        <v>4218792.45</v>
      </c>
      <c r="O25" s="35"/>
      <c r="P25" s="35">
        <v>0</v>
      </c>
      <c r="Q25" s="36">
        <v>23906490.550000001</v>
      </c>
      <c r="R25" s="37"/>
      <c r="S25" s="14"/>
      <c r="T25" s="14"/>
      <c r="U25" s="14"/>
      <c r="V25" s="14">
        <v>4218792.45</v>
      </c>
      <c r="W25" s="38"/>
      <c r="X25" s="37"/>
      <c r="Y25" s="14"/>
      <c r="Z25" s="14"/>
      <c r="AA25" s="14"/>
      <c r="AB25" s="14"/>
      <c r="AC25" s="38"/>
    </row>
    <row r="26" spans="1:29" x14ac:dyDescent="0.25">
      <c r="A26" s="8" t="s">
        <v>58</v>
      </c>
      <c r="B26" s="8">
        <v>1</v>
      </c>
      <c r="C26" s="8" t="s">
        <v>146</v>
      </c>
      <c r="D26" s="8" t="s">
        <v>147</v>
      </c>
      <c r="E26" s="8" t="s">
        <v>148</v>
      </c>
      <c r="F26" s="9">
        <v>135</v>
      </c>
      <c r="G26" s="8" t="s">
        <v>151</v>
      </c>
      <c r="H26" s="8">
        <v>4</v>
      </c>
      <c r="I26" s="8"/>
      <c r="J26" s="8"/>
      <c r="K26" s="8" t="s">
        <v>110</v>
      </c>
      <c r="L26" s="8" t="s">
        <v>71</v>
      </c>
      <c r="M26" s="8" t="s">
        <v>57</v>
      </c>
      <c r="N26" s="34">
        <v>112926400</v>
      </c>
      <c r="O26" s="35"/>
      <c r="P26" s="35">
        <v>0</v>
      </c>
      <c r="Q26" s="36">
        <v>48046568</v>
      </c>
      <c r="R26" s="37"/>
      <c r="S26" s="14"/>
      <c r="T26" s="14"/>
      <c r="U26" s="14"/>
      <c r="V26" s="14">
        <v>112926400</v>
      </c>
      <c r="W26" s="38"/>
      <c r="X26" s="37"/>
      <c r="Y26" s="14"/>
      <c r="Z26" s="14"/>
      <c r="AA26" s="14"/>
      <c r="AB26" s="14"/>
      <c r="AC26" s="38"/>
    </row>
    <row r="27" spans="1:29" x14ac:dyDescent="0.25">
      <c r="A27" s="8" t="s">
        <v>58</v>
      </c>
      <c r="B27" s="8">
        <v>1</v>
      </c>
      <c r="C27" s="8" t="s">
        <v>146</v>
      </c>
      <c r="D27" s="8" t="s">
        <v>147</v>
      </c>
      <c r="E27" s="8" t="s">
        <v>148</v>
      </c>
      <c r="F27" s="9">
        <v>135</v>
      </c>
      <c r="G27" s="8" t="s">
        <v>149</v>
      </c>
      <c r="H27" s="8">
        <v>7</v>
      </c>
      <c r="I27" s="8"/>
      <c r="J27" s="8"/>
      <c r="K27" s="8" t="s">
        <v>110</v>
      </c>
      <c r="L27" s="8" t="s">
        <v>150</v>
      </c>
      <c r="M27" s="8" t="s">
        <v>57</v>
      </c>
      <c r="N27" s="34">
        <v>6951281</v>
      </c>
      <c r="O27" s="35"/>
      <c r="P27" s="35">
        <v>0</v>
      </c>
      <c r="Q27" s="36">
        <v>55748302</v>
      </c>
      <c r="R27" s="37"/>
      <c r="S27" s="14"/>
      <c r="T27" s="14"/>
      <c r="U27" s="14"/>
      <c r="V27" s="14">
        <v>6951281</v>
      </c>
      <c r="W27" s="38"/>
      <c r="X27" s="37"/>
      <c r="Y27" s="14"/>
      <c r="Z27" s="14"/>
      <c r="AA27" s="14"/>
      <c r="AB27" s="14"/>
      <c r="AC27" s="38"/>
    </row>
    <row r="28" spans="1:29" x14ac:dyDescent="0.25">
      <c r="A28" s="8" t="s">
        <v>47</v>
      </c>
      <c r="B28" s="8">
        <v>3</v>
      </c>
      <c r="C28" s="8" t="s">
        <v>268</v>
      </c>
      <c r="D28" s="8" t="s">
        <v>269</v>
      </c>
      <c r="E28" s="8" t="s">
        <v>270</v>
      </c>
      <c r="F28" s="9">
        <v>754</v>
      </c>
      <c r="G28" s="8" t="s">
        <v>270</v>
      </c>
      <c r="H28" s="8">
        <v>1</v>
      </c>
      <c r="I28" s="8"/>
      <c r="J28" s="8"/>
      <c r="K28" s="8" t="s">
        <v>258</v>
      </c>
      <c r="L28" s="8" t="s">
        <v>71</v>
      </c>
      <c r="M28" s="8" t="s">
        <v>54</v>
      </c>
      <c r="N28" s="34">
        <v>478065823</v>
      </c>
      <c r="O28" s="35">
        <v>0</v>
      </c>
      <c r="P28" s="35">
        <v>0</v>
      </c>
      <c r="Q28" s="36">
        <v>0</v>
      </c>
      <c r="R28" s="37"/>
      <c r="S28" s="14"/>
      <c r="T28" s="14">
        <v>478065823</v>
      </c>
      <c r="U28" s="14"/>
      <c r="V28" s="14"/>
      <c r="W28" s="38"/>
      <c r="X28" s="37"/>
      <c r="Y28" s="14"/>
      <c r="Z28" s="14"/>
      <c r="AA28" s="14"/>
      <c r="AB28" s="14"/>
      <c r="AC28" s="38"/>
    </row>
    <row r="29" spans="1:29" x14ac:dyDescent="0.25">
      <c r="A29" s="8" t="s">
        <v>47</v>
      </c>
      <c r="B29" s="8">
        <v>3</v>
      </c>
      <c r="C29" s="8" t="s">
        <v>268</v>
      </c>
      <c r="D29" s="8" t="s">
        <v>269</v>
      </c>
      <c r="E29" s="8" t="s">
        <v>321</v>
      </c>
      <c r="F29" s="9">
        <v>751</v>
      </c>
      <c r="G29" s="8" t="s">
        <v>322</v>
      </c>
      <c r="H29" s="8">
        <v>1</v>
      </c>
      <c r="I29" s="8"/>
      <c r="J29" s="8"/>
      <c r="K29" s="8" t="s">
        <v>258</v>
      </c>
      <c r="L29" s="8" t="s">
        <v>286</v>
      </c>
      <c r="M29" s="8" t="s">
        <v>57</v>
      </c>
      <c r="N29" s="34">
        <v>58296000</v>
      </c>
      <c r="O29" s="35">
        <v>0</v>
      </c>
      <c r="P29" s="35">
        <v>0</v>
      </c>
      <c r="Q29" s="36">
        <v>136024000</v>
      </c>
      <c r="R29" s="37"/>
      <c r="S29" s="14"/>
      <c r="T29" s="14">
        <v>58296000</v>
      </c>
      <c r="U29" s="14"/>
      <c r="V29" s="14"/>
      <c r="W29" s="38"/>
      <c r="X29" s="37"/>
      <c r="Y29" s="14"/>
      <c r="Z29" s="14"/>
      <c r="AA29" s="14"/>
      <c r="AB29" s="14"/>
      <c r="AC29" s="38"/>
    </row>
    <row r="30" spans="1:29" x14ac:dyDescent="0.25">
      <c r="A30" s="8" t="s">
        <v>47</v>
      </c>
      <c r="B30" s="8">
        <v>3</v>
      </c>
      <c r="C30" s="8" t="s">
        <v>268</v>
      </c>
      <c r="D30" s="8" t="s">
        <v>269</v>
      </c>
      <c r="E30" s="8" t="s">
        <v>321</v>
      </c>
      <c r="F30" s="9">
        <v>751</v>
      </c>
      <c r="G30" s="8" t="s">
        <v>323</v>
      </c>
      <c r="H30" s="8">
        <v>2</v>
      </c>
      <c r="I30" s="8"/>
      <c r="J30" s="8"/>
      <c r="K30" s="8" t="s">
        <v>258</v>
      </c>
      <c r="L30" s="8" t="s">
        <v>286</v>
      </c>
      <c r="M30" s="8" t="s">
        <v>57</v>
      </c>
      <c r="N30" s="34">
        <v>27600000</v>
      </c>
      <c r="O30" s="35">
        <v>0</v>
      </c>
      <c r="P30" s="35">
        <v>0</v>
      </c>
      <c r="Q30" s="36">
        <v>64399999.999999993</v>
      </c>
      <c r="R30" s="37"/>
      <c r="S30" s="14"/>
      <c r="T30" s="14">
        <v>27600000</v>
      </c>
      <c r="U30" s="14"/>
      <c r="V30" s="14"/>
      <c r="W30" s="38"/>
      <c r="X30" s="37"/>
      <c r="Y30" s="14"/>
      <c r="Z30" s="14"/>
      <c r="AA30" s="14"/>
      <c r="AB30" s="14"/>
      <c r="AC30" s="38"/>
    </row>
    <row r="31" spans="1:29" x14ac:dyDescent="0.25">
      <c r="A31" s="8" t="s">
        <v>58</v>
      </c>
      <c r="B31" s="8">
        <v>1</v>
      </c>
      <c r="C31" s="8" t="s">
        <v>106</v>
      </c>
      <c r="D31" s="8" t="s">
        <v>107</v>
      </c>
      <c r="E31" s="8" t="s">
        <v>137</v>
      </c>
      <c r="F31" s="9">
        <v>178</v>
      </c>
      <c r="G31" s="8" t="s">
        <v>291</v>
      </c>
      <c r="H31" s="8">
        <v>4</v>
      </c>
      <c r="I31" s="8" t="s">
        <v>309</v>
      </c>
      <c r="J31" s="8">
        <v>6</v>
      </c>
      <c r="K31" s="8" t="s">
        <v>258</v>
      </c>
      <c r="L31" s="8" t="s">
        <v>71</v>
      </c>
      <c r="M31" s="8" t="s">
        <v>88</v>
      </c>
      <c r="N31" s="34">
        <v>0</v>
      </c>
      <c r="O31" s="35">
        <v>0</v>
      </c>
      <c r="P31" s="35">
        <v>274878830</v>
      </c>
      <c r="Q31" s="36">
        <v>1491874431</v>
      </c>
      <c r="R31" s="37"/>
      <c r="S31" s="14"/>
      <c r="T31" s="14"/>
      <c r="U31" s="14"/>
      <c r="V31" s="14"/>
      <c r="W31" s="38"/>
      <c r="X31" s="37"/>
      <c r="Y31" s="14"/>
      <c r="Z31" s="14"/>
      <c r="AA31" s="14"/>
      <c r="AB31" s="14"/>
      <c r="AC31" s="38">
        <v>274878830</v>
      </c>
    </row>
    <row r="32" spans="1:29" x14ac:dyDescent="0.25">
      <c r="A32" s="8" t="s">
        <v>58</v>
      </c>
      <c r="B32" s="8">
        <v>1</v>
      </c>
      <c r="C32" s="8" t="s">
        <v>106</v>
      </c>
      <c r="D32" s="8" t="s">
        <v>107</v>
      </c>
      <c r="E32" s="8" t="s">
        <v>137</v>
      </c>
      <c r="F32" s="9">
        <v>178</v>
      </c>
      <c r="G32" s="8" t="s">
        <v>289</v>
      </c>
      <c r="H32" s="8">
        <v>3</v>
      </c>
      <c r="I32" s="8" t="s">
        <v>308</v>
      </c>
      <c r="J32" s="8">
        <v>7</v>
      </c>
      <c r="K32" s="8" t="s">
        <v>258</v>
      </c>
      <c r="L32" s="8" t="s">
        <v>71</v>
      </c>
      <c r="M32" s="8" t="s">
        <v>88</v>
      </c>
      <c r="N32" s="34">
        <v>0</v>
      </c>
      <c r="O32" s="35">
        <v>0</v>
      </c>
      <c r="P32" s="35">
        <v>132259547</v>
      </c>
      <c r="Q32" s="36">
        <v>1790303600</v>
      </c>
      <c r="R32" s="37"/>
      <c r="S32" s="14"/>
      <c r="T32" s="14"/>
      <c r="U32" s="14"/>
      <c r="V32" s="14"/>
      <c r="W32" s="38"/>
      <c r="X32" s="37"/>
      <c r="Y32" s="14"/>
      <c r="Z32" s="14"/>
      <c r="AA32" s="14"/>
      <c r="AB32" s="14"/>
      <c r="AC32" s="38">
        <v>132259547</v>
      </c>
    </row>
    <row r="33" spans="1:29" x14ac:dyDescent="0.25">
      <c r="A33" s="8" t="s">
        <v>58</v>
      </c>
      <c r="B33" s="8">
        <v>1</v>
      </c>
      <c r="C33" s="8" t="s">
        <v>106</v>
      </c>
      <c r="D33" s="8" t="s">
        <v>107</v>
      </c>
      <c r="E33" s="8" t="s">
        <v>137</v>
      </c>
      <c r="F33" s="9">
        <v>178</v>
      </c>
      <c r="G33" s="8" t="s">
        <v>287</v>
      </c>
      <c r="H33" s="8">
        <v>2</v>
      </c>
      <c r="I33" s="8" t="s">
        <v>307</v>
      </c>
      <c r="J33" s="8">
        <v>7</v>
      </c>
      <c r="K33" s="8" t="s">
        <v>258</v>
      </c>
      <c r="L33" s="8" t="s">
        <v>71</v>
      </c>
      <c r="M33" s="8" t="s">
        <v>88</v>
      </c>
      <c r="N33" s="34">
        <v>0</v>
      </c>
      <c r="O33" s="35">
        <v>0</v>
      </c>
      <c r="P33" s="35">
        <v>51285269</v>
      </c>
      <c r="Q33" s="36">
        <v>977685565</v>
      </c>
      <c r="R33" s="37"/>
      <c r="S33" s="14"/>
      <c r="T33" s="14"/>
      <c r="U33" s="14"/>
      <c r="V33" s="14"/>
      <c r="W33" s="38"/>
      <c r="X33" s="37"/>
      <c r="Y33" s="14"/>
      <c r="Z33" s="14"/>
      <c r="AA33" s="14"/>
      <c r="AB33" s="14"/>
      <c r="AC33" s="38">
        <v>51285269</v>
      </c>
    </row>
    <row r="34" spans="1:29" x14ac:dyDescent="0.25">
      <c r="A34" s="8" t="s">
        <v>58</v>
      </c>
      <c r="B34" s="8">
        <v>1</v>
      </c>
      <c r="C34" s="8" t="s">
        <v>106</v>
      </c>
      <c r="D34" s="8" t="s">
        <v>107</v>
      </c>
      <c r="E34" s="8" t="s">
        <v>137</v>
      </c>
      <c r="F34" s="9">
        <v>178</v>
      </c>
      <c r="G34" s="8" t="s">
        <v>284</v>
      </c>
      <c r="H34" s="8">
        <v>1</v>
      </c>
      <c r="I34" s="8" t="s">
        <v>285</v>
      </c>
      <c r="J34" s="8">
        <v>10</v>
      </c>
      <c r="K34" s="8" t="s">
        <v>258</v>
      </c>
      <c r="L34" s="8" t="s">
        <v>286</v>
      </c>
      <c r="M34" s="8" t="s">
        <v>88</v>
      </c>
      <c r="N34" s="34">
        <v>11630057.75</v>
      </c>
      <c r="O34" s="35">
        <v>0</v>
      </c>
      <c r="P34" s="35">
        <v>34890173.250000007</v>
      </c>
      <c r="Q34" s="36">
        <v>243256639</v>
      </c>
      <c r="R34" s="37"/>
      <c r="S34" s="14"/>
      <c r="T34" s="14"/>
      <c r="U34" s="14"/>
      <c r="V34" s="14"/>
      <c r="W34" s="38"/>
      <c r="X34" s="37"/>
      <c r="Y34" s="14"/>
      <c r="Z34" s="14"/>
      <c r="AA34" s="14"/>
      <c r="AB34" s="14"/>
      <c r="AC34" s="38">
        <v>34890173.250000007</v>
      </c>
    </row>
    <row r="35" spans="1:29" x14ac:dyDescent="0.25">
      <c r="A35" s="8" t="s">
        <v>58</v>
      </c>
      <c r="B35" s="8">
        <v>1</v>
      </c>
      <c r="C35" s="8" t="s">
        <v>106</v>
      </c>
      <c r="D35" s="8" t="s">
        <v>107</v>
      </c>
      <c r="E35" s="8" t="s">
        <v>137</v>
      </c>
      <c r="F35" s="9">
        <v>178</v>
      </c>
      <c r="G35" s="8" t="s">
        <v>291</v>
      </c>
      <c r="H35" s="8">
        <v>4</v>
      </c>
      <c r="I35" s="8" t="s">
        <v>292</v>
      </c>
      <c r="J35" s="8">
        <v>2</v>
      </c>
      <c r="K35" s="8" t="s">
        <v>258</v>
      </c>
      <c r="L35" s="8" t="s">
        <v>286</v>
      </c>
      <c r="M35" s="8" t="s">
        <v>88</v>
      </c>
      <c r="N35" s="34">
        <v>8877710.75</v>
      </c>
      <c r="O35" s="35">
        <v>0</v>
      </c>
      <c r="P35" s="35">
        <v>26633132.25</v>
      </c>
      <c r="Q35" s="36">
        <v>0</v>
      </c>
      <c r="R35" s="37"/>
      <c r="S35" s="14"/>
      <c r="T35" s="14"/>
      <c r="U35" s="14"/>
      <c r="V35" s="14"/>
      <c r="W35" s="38"/>
      <c r="X35" s="37"/>
      <c r="Y35" s="14"/>
      <c r="Z35" s="14"/>
      <c r="AA35" s="14"/>
      <c r="AB35" s="14"/>
      <c r="AC35" s="38">
        <v>26633132.25</v>
      </c>
    </row>
    <row r="36" spans="1:29" x14ac:dyDescent="0.25">
      <c r="A36" s="8" t="s">
        <v>58</v>
      </c>
      <c r="B36" s="8">
        <v>1</v>
      </c>
      <c r="C36" s="8" t="s">
        <v>106</v>
      </c>
      <c r="D36" s="8" t="s">
        <v>107</v>
      </c>
      <c r="E36" s="8" t="s">
        <v>137</v>
      </c>
      <c r="F36" s="9">
        <v>178</v>
      </c>
      <c r="G36" s="8" t="s">
        <v>138</v>
      </c>
      <c r="H36" s="8">
        <v>5</v>
      </c>
      <c r="I36" s="8" t="s">
        <v>139</v>
      </c>
      <c r="J36" s="8">
        <v>82</v>
      </c>
      <c r="K36" s="8" t="s">
        <v>110</v>
      </c>
      <c r="L36" s="8" t="s">
        <v>111</v>
      </c>
      <c r="M36" s="8" t="s">
        <v>88</v>
      </c>
      <c r="N36" s="34">
        <v>41186192.64247144</v>
      </c>
      <c r="O36" s="35">
        <v>14326273.970429417</v>
      </c>
      <c r="P36" s="35">
        <v>32825509.448028013</v>
      </c>
      <c r="Q36" s="36">
        <v>5457628.1792112067</v>
      </c>
      <c r="R36" s="37"/>
      <c r="S36" s="14"/>
      <c r="T36" s="14"/>
      <c r="U36" s="14"/>
      <c r="V36" s="14"/>
      <c r="W36" s="38"/>
      <c r="X36" s="37"/>
      <c r="Y36" s="14"/>
      <c r="Z36" s="14"/>
      <c r="AA36" s="14"/>
      <c r="AB36" s="14"/>
      <c r="AC36" s="38">
        <v>32825509.448028013</v>
      </c>
    </row>
    <row r="37" spans="1:29" x14ac:dyDescent="0.25">
      <c r="A37" s="8" t="s">
        <v>58</v>
      </c>
      <c r="B37" s="8">
        <v>1</v>
      </c>
      <c r="C37" s="8" t="s">
        <v>106</v>
      </c>
      <c r="D37" s="8" t="s">
        <v>107</v>
      </c>
      <c r="E37" s="8" t="s">
        <v>137</v>
      </c>
      <c r="F37" s="9">
        <v>178</v>
      </c>
      <c r="G37" s="8" t="s">
        <v>138</v>
      </c>
      <c r="H37" s="8">
        <v>5</v>
      </c>
      <c r="I37" s="8" t="s">
        <v>294</v>
      </c>
      <c r="J37" s="8">
        <v>85</v>
      </c>
      <c r="K37" s="8" t="s">
        <v>258</v>
      </c>
      <c r="L37" s="8" t="s">
        <v>286</v>
      </c>
      <c r="M37" s="8" t="s">
        <v>88</v>
      </c>
      <c r="N37" s="34">
        <v>6725357.75</v>
      </c>
      <c r="O37" s="35">
        <v>0</v>
      </c>
      <c r="P37" s="35">
        <v>20176073.25</v>
      </c>
      <c r="Q37" s="36">
        <v>489338667</v>
      </c>
      <c r="R37" s="37"/>
      <c r="S37" s="14"/>
      <c r="T37" s="14"/>
      <c r="U37" s="14"/>
      <c r="V37" s="14"/>
      <c r="W37" s="38"/>
      <c r="X37" s="37"/>
      <c r="Y37" s="14"/>
      <c r="Z37" s="14"/>
      <c r="AA37" s="14"/>
      <c r="AB37" s="14"/>
      <c r="AC37" s="38">
        <v>20176073.25</v>
      </c>
    </row>
    <row r="38" spans="1:29" x14ac:dyDescent="0.25">
      <c r="A38" s="8" t="s">
        <v>58</v>
      </c>
      <c r="B38" s="8">
        <v>1</v>
      </c>
      <c r="C38" s="8" t="s">
        <v>106</v>
      </c>
      <c r="D38" s="8" t="s">
        <v>107</v>
      </c>
      <c r="E38" s="8" t="s">
        <v>137</v>
      </c>
      <c r="F38" s="9">
        <v>178</v>
      </c>
      <c r="G38" s="8" t="s">
        <v>138</v>
      </c>
      <c r="H38" s="8">
        <v>5</v>
      </c>
      <c r="I38" s="8" t="s">
        <v>310</v>
      </c>
      <c r="J38" s="8">
        <v>80</v>
      </c>
      <c r="K38" s="8" t="s">
        <v>258</v>
      </c>
      <c r="L38" s="8" t="s">
        <v>286</v>
      </c>
      <c r="M38" s="8" t="s">
        <v>88</v>
      </c>
      <c r="N38" s="34">
        <v>41194484.314181119</v>
      </c>
      <c r="O38" s="35">
        <v>16321301.320545167</v>
      </c>
      <c r="P38" s="35">
        <v>20215211.245757304</v>
      </c>
      <c r="Q38" s="36">
        <v>6217638.5983029213</v>
      </c>
      <c r="R38" s="37"/>
      <c r="S38" s="14"/>
      <c r="T38" s="14"/>
      <c r="U38" s="14"/>
      <c r="V38" s="14"/>
      <c r="W38" s="38"/>
      <c r="X38" s="37"/>
      <c r="Y38" s="14"/>
      <c r="Z38" s="14"/>
      <c r="AA38" s="14"/>
      <c r="AB38" s="14"/>
      <c r="AC38" s="38">
        <v>20215211.245757304</v>
      </c>
    </row>
    <row r="39" spans="1:29" x14ac:dyDescent="0.25">
      <c r="A39" s="8" t="s">
        <v>58</v>
      </c>
      <c r="B39" s="8">
        <v>1</v>
      </c>
      <c r="C39" s="8" t="s">
        <v>106</v>
      </c>
      <c r="D39" s="8" t="s">
        <v>107</v>
      </c>
      <c r="E39" s="8" t="s">
        <v>108</v>
      </c>
      <c r="F39" s="9">
        <v>212</v>
      </c>
      <c r="G39" s="8" t="s">
        <v>109</v>
      </c>
      <c r="H39" s="8">
        <v>11</v>
      </c>
      <c r="I39" s="8"/>
      <c r="J39" s="8"/>
      <c r="K39" s="8" t="s">
        <v>110</v>
      </c>
      <c r="L39" s="8" t="s">
        <v>111</v>
      </c>
      <c r="M39" s="8" t="s">
        <v>88</v>
      </c>
      <c r="N39" s="34">
        <v>178567053.51899999</v>
      </c>
      <c r="O39" s="35">
        <v>9848198.5078235194</v>
      </c>
      <c r="P39" s="35">
        <v>15039236.67411764</v>
      </c>
      <c r="Q39" s="36">
        <v>109521694.66964705</v>
      </c>
      <c r="R39" s="37"/>
      <c r="S39" s="14"/>
      <c r="T39" s="14"/>
      <c r="U39" s="14"/>
      <c r="V39" s="14"/>
      <c r="W39" s="38"/>
      <c r="X39" s="37"/>
      <c r="Y39" s="14"/>
      <c r="Z39" s="14"/>
      <c r="AA39" s="14"/>
      <c r="AB39" s="14"/>
      <c r="AC39" s="38">
        <v>15039236.67411764</v>
      </c>
    </row>
    <row r="40" spans="1:29" x14ac:dyDescent="0.25">
      <c r="A40" s="8" t="s">
        <v>58</v>
      </c>
      <c r="B40" s="8">
        <v>1</v>
      </c>
      <c r="C40" s="8" t="s">
        <v>106</v>
      </c>
      <c r="D40" s="8" t="s">
        <v>107</v>
      </c>
      <c r="E40" s="8" t="s">
        <v>137</v>
      </c>
      <c r="F40" s="9">
        <v>178</v>
      </c>
      <c r="G40" s="8" t="s">
        <v>287</v>
      </c>
      <c r="H40" s="8">
        <v>2</v>
      </c>
      <c r="I40" s="8" t="s">
        <v>288</v>
      </c>
      <c r="J40" s="8">
        <v>1</v>
      </c>
      <c r="K40" s="8" t="s">
        <v>258</v>
      </c>
      <c r="L40" s="8" t="s">
        <v>286</v>
      </c>
      <c r="M40" s="8" t="s">
        <v>88</v>
      </c>
      <c r="N40" s="34">
        <v>3082287.75</v>
      </c>
      <c r="O40" s="35">
        <v>0</v>
      </c>
      <c r="P40" s="35">
        <v>9246863.25</v>
      </c>
      <c r="Q40" s="36">
        <v>126005898</v>
      </c>
      <c r="R40" s="37"/>
      <c r="S40" s="14"/>
      <c r="T40" s="14"/>
      <c r="U40" s="14"/>
      <c r="V40" s="14"/>
      <c r="W40" s="38"/>
      <c r="X40" s="37"/>
      <c r="Y40" s="14"/>
      <c r="Z40" s="14"/>
      <c r="AA40" s="14"/>
      <c r="AB40" s="14"/>
      <c r="AC40" s="38">
        <v>9246863.25</v>
      </c>
    </row>
    <row r="41" spans="1:29" x14ac:dyDescent="0.25">
      <c r="A41" s="8" t="s">
        <v>58</v>
      </c>
      <c r="B41" s="8">
        <v>1</v>
      </c>
      <c r="C41" s="8" t="s">
        <v>106</v>
      </c>
      <c r="D41" s="8" t="s">
        <v>107</v>
      </c>
      <c r="E41" s="8" t="s">
        <v>137</v>
      </c>
      <c r="F41" s="9">
        <v>178</v>
      </c>
      <c r="G41" s="8" t="s">
        <v>289</v>
      </c>
      <c r="H41" s="8">
        <v>3</v>
      </c>
      <c r="I41" s="8" t="s">
        <v>290</v>
      </c>
      <c r="J41" s="8">
        <v>1</v>
      </c>
      <c r="K41" s="8" t="s">
        <v>258</v>
      </c>
      <c r="L41" s="8" t="s">
        <v>286</v>
      </c>
      <c r="M41" s="8" t="s">
        <v>88</v>
      </c>
      <c r="N41" s="34">
        <v>2484096</v>
      </c>
      <c r="O41" s="35">
        <v>0</v>
      </c>
      <c r="P41" s="35">
        <v>7452288</v>
      </c>
      <c r="Q41" s="36">
        <v>317294445</v>
      </c>
      <c r="R41" s="37"/>
      <c r="S41" s="14"/>
      <c r="T41" s="14"/>
      <c r="U41" s="14"/>
      <c r="V41" s="14"/>
      <c r="W41" s="38"/>
      <c r="X41" s="37"/>
      <c r="Y41" s="14"/>
      <c r="Z41" s="14"/>
      <c r="AA41" s="14"/>
      <c r="AB41" s="14"/>
      <c r="AC41" s="38">
        <v>7452288</v>
      </c>
    </row>
    <row r="42" spans="1:29" x14ac:dyDescent="0.25">
      <c r="A42" s="8" t="s">
        <v>58</v>
      </c>
      <c r="B42" s="8">
        <v>1</v>
      </c>
      <c r="C42" s="8" t="s">
        <v>106</v>
      </c>
      <c r="D42" s="8" t="s">
        <v>107</v>
      </c>
      <c r="E42" s="8" t="s">
        <v>133</v>
      </c>
      <c r="F42" s="9">
        <v>144</v>
      </c>
      <c r="G42" s="8" t="s">
        <v>134</v>
      </c>
      <c r="H42" s="8">
        <v>3</v>
      </c>
      <c r="I42" s="8" t="s">
        <v>135</v>
      </c>
      <c r="J42" s="8">
        <v>31</v>
      </c>
      <c r="K42" s="8" t="s">
        <v>110</v>
      </c>
      <c r="L42" s="8" t="s">
        <v>111</v>
      </c>
      <c r="M42" s="8" t="s">
        <v>88</v>
      </c>
      <c r="N42" s="34">
        <v>34397239.702273957</v>
      </c>
      <c r="O42" s="35">
        <v>0</v>
      </c>
      <c r="P42" s="35">
        <v>9554788.8061872106</v>
      </c>
      <c r="Q42" s="36">
        <v>3821915.5224748845</v>
      </c>
      <c r="R42" s="37"/>
      <c r="S42" s="14"/>
      <c r="T42" s="14"/>
      <c r="U42" s="14"/>
      <c r="V42" s="14"/>
      <c r="W42" s="38"/>
      <c r="X42" s="37"/>
      <c r="Y42" s="14"/>
      <c r="Z42" s="14"/>
      <c r="AA42" s="14"/>
      <c r="AB42" s="14"/>
      <c r="AC42" s="38">
        <v>9554788.8061872106</v>
      </c>
    </row>
    <row r="43" spans="1:29" x14ac:dyDescent="0.25">
      <c r="A43" s="8" t="s">
        <v>58</v>
      </c>
      <c r="B43" s="8">
        <v>1</v>
      </c>
      <c r="C43" s="8" t="s">
        <v>106</v>
      </c>
      <c r="D43" s="8" t="s">
        <v>107</v>
      </c>
      <c r="E43" s="8" t="s">
        <v>137</v>
      </c>
      <c r="F43" s="9">
        <v>178</v>
      </c>
      <c r="G43" s="8" t="s">
        <v>138</v>
      </c>
      <c r="H43" s="8">
        <v>5</v>
      </c>
      <c r="I43" s="8" t="s">
        <v>140</v>
      </c>
      <c r="J43" s="8">
        <v>83</v>
      </c>
      <c r="K43" s="8" t="s">
        <v>110</v>
      </c>
      <c r="L43" s="8" t="s">
        <v>111</v>
      </c>
      <c r="M43" s="8" t="s">
        <v>88</v>
      </c>
      <c r="N43" s="34">
        <v>131875312.70220532</v>
      </c>
      <c r="O43" s="35">
        <v>6886103.8038492324</v>
      </c>
      <c r="P43" s="35">
        <v>8049364.3489040332</v>
      </c>
      <c r="Q43" s="36">
        <v>2623277.6395616126</v>
      </c>
      <c r="R43" s="37"/>
      <c r="S43" s="14"/>
      <c r="T43" s="14"/>
      <c r="U43" s="14"/>
      <c r="V43" s="14"/>
      <c r="W43" s="38"/>
      <c r="X43" s="37"/>
      <c r="Y43" s="14"/>
      <c r="Z43" s="14"/>
      <c r="AA43" s="14"/>
      <c r="AB43" s="14"/>
      <c r="AC43" s="38">
        <v>8049364.3489040332</v>
      </c>
    </row>
    <row r="44" spans="1:29" x14ac:dyDescent="0.25">
      <c r="A44" s="8" t="s">
        <v>58</v>
      </c>
      <c r="B44" s="8">
        <v>1</v>
      </c>
      <c r="C44" s="8" t="s">
        <v>106</v>
      </c>
      <c r="D44" s="8" t="s">
        <v>107</v>
      </c>
      <c r="E44" s="8" t="s">
        <v>137</v>
      </c>
      <c r="F44" s="9">
        <v>178</v>
      </c>
      <c r="G44" s="8" t="s">
        <v>138</v>
      </c>
      <c r="H44" s="8">
        <v>5</v>
      </c>
      <c r="I44" s="8" t="s">
        <v>293</v>
      </c>
      <c r="J44" s="8">
        <v>84</v>
      </c>
      <c r="K44" s="8" t="s">
        <v>258</v>
      </c>
      <c r="L44" s="8" t="s">
        <v>286</v>
      </c>
      <c r="M44" s="8" t="s">
        <v>88</v>
      </c>
      <c r="N44" s="34">
        <v>232625.25</v>
      </c>
      <c r="O44" s="35">
        <v>0</v>
      </c>
      <c r="P44" s="35">
        <v>697875.75</v>
      </c>
      <c r="Q44" s="36">
        <v>17644330</v>
      </c>
      <c r="R44" s="37"/>
      <c r="S44" s="14"/>
      <c r="T44" s="14"/>
      <c r="U44" s="14"/>
      <c r="V44" s="14"/>
      <c r="W44" s="38"/>
      <c r="X44" s="37"/>
      <c r="Y44" s="14"/>
      <c r="Z44" s="14"/>
      <c r="AA44" s="14"/>
      <c r="AB44" s="14"/>
      <c r="AC44" s="38">
        <v>697875.75</v>
      </c>
    </row>
    <row r="45" spans="1:29" x14ac:dyDescent="0.25">
      <c r="A45" s="8" t="s">
        <v>58</v>
      </c>
      <c r="B45" s="8">
        <v>1</v>
      </c>
      <c r="C45" s="8" t="s">
        <v>106</v>
      </c>
      <c r="D45" s="8" t="s">
        <v>107</v>
      </c>
      <c r="E45" s="8" t="s">
        <v>133</v>
      </c>
      <c r="F45" s="9">
        <v>144</v>
      </c>
      <c r="G45" s="8" t="s">
        <v>134</v>
      </c>
      <c r="H45" s="8">
        <v>3</v>
      </c>
      <c r="I45" s="8" t="s">
        <v>136</v>
      </c>
      <c r="J45" s="8">
        <v>32</v>
      </c>
      <c r="K45" s="8" t="s">
        <v>110</v>
      </c>
      <c r="L45" s="8" t="s">
        <v>111</v>
      </c>
      <c r="M45" s="8" t="s">
        <v>88</v>
      </c>
      <c r="N45" s="34">
        <v>1150608.5172208743</v>
      </c>
      <c r="O45" s="35">
        <v>0</v>
      </c>
      <c r="P45" s="35">
        <v>319613.47700579849</v>
      </c>
      <c r="Q45" s="36">
        <v>127845.39080231939</v>
      </c>
      <c r="R45" s="37"/>
      <c r="S45" s="14"/>
      <c r="T45" s="14"/>
      <c r="U45" s="14"/>
      <c r="V45" s="14"/>
      <c r="W45" s="38"/>
      <c r="X45" s="37"/>
      <c r="Y45" s="14"/>
      <c r="Z45" s="14"/>
      <c r="AA45" s="14"/>
      <c r="AB45" s="14"/>
      <c r="AC45" s="38">
        <v>319613.47700579849</v>
      </c>
    </row>
    <row r="46" spans="1:29" x14ac:dyDescent="0.25">
      <c r="A46" s="8" t="s">
        <v>58</v>
      </c>
      <c r="B46" s="8">
        <v>1</v>
      </c>
      <c r="C46" s="8" t="s">
        <v>106</v>
      </c>
      <c r="D46" s="8" t="s">
        <v>107</v>
      </c>
      <c r="E46" s="8" t="s">
        <v>108</v>
      </c>
      <c r="F46" s="9">
        <v>212</v>
      </c>
      <c r="G46" s="8" t="s">
        <v>116</v>
      </c>
      <c r="H46" s="8">
        <v>4</v>
      </c>
      <c r="I46" s="8"/>
      <c r="J46" s="8"/>
      <c r="K46" s="8" t="s">
        <v>110</v>
      </c>
      <c r="L46" s="8" t="s">
        <v>117</v>
      </c>
      <c r="M46" s="8" t="s">
        <v>88</v>
      </c>
      <c r="N46" s="34">
        <v>1174050000</v>
      </c>
      <c r="O46" s="35">
        <v>430500000</v>
      </c>
      <c r="P46" s="35">
        <v>0</v>
      </c>
      <c r="Q46" s="36">
        <v>180450000</v>
      </c>
      <c r="R46" s="37"/>
      <c r="S46" s="14"/>
      <c r="T46" s="14"/>
      <c r="U46" s="14"/>
      <c r="V46" s="14">
        <v>1174050000</v>
      </c>
      <c r="W46" s="38"/>
      <c r="X46" s="37"/>
      <c r="Y46" s="14"/>
      <c r="Z46" s="14"/>
      <c r="AA46" s="14"/>
      <c r="AB46" s="14"/>
      <c r="AC46" s="38">
        <v>0</v>
      </c>
    </row>
    <row r="47" spans="1:29" x14ac:dyDescent="0.25">
      <c r="A47" s="8" t="s">
        <v>47</v>
      </c>
      <c r="B47" s="8">
        <v>3</v>
      </c>
      <c r="C47" s="8" t="s">
        <v>48</v>
      </c>
      <c r="D47" s="8" t="s">
        <v>49</v>
      </c>
      <c r="E47" s="8" t="s">
        <v>50</v>
      </c>
      <c r="F47" s="9">
        <v>776</v>
      </c>
      <c r="G47" s="8" t="s">
        <v>51</v>
      </c>
      <c r="H47" s="8">
        <v>1</v>
      </c>
      <c r="I47" s="8"/>
      <c r="J47" s="8"/>
      <c r="K47" s="8" t="s">
        <v>52</v>
      </c>
      <c r="L47" s="8" t="s">
        <v>53</v>
      </c>
      <c r="M47" s="8" t="s">
        <v>54</v>
      </c>
      <c r="N47" s="34">
        <v>5500000</v>
      </c>
      <c r="O47" s="35"/>
      <c r="P47" s="35">
        <v>0</v>
      </c>
      <c r="Q47" s="36">
        <v>65200000</v>
      </c>
      <c r="R47" s="37"/>
      <c r="S47" s="14"/>
      <c r="T47" s="14"/>
      <c r="U47" s="14">
        <v>5500000</v>
      </c>
      <c r="V47" s="14"/>
      <c r="W47" s="38">
        <v>5500000</v>
      </c>
      <c r="X47" s="37"/>
      <c r="Y47" s="14"/>
      <c r="Z47" s="14"/>
      <c r="AA47" s="14"/>
      <c r="AB47" s="14"/>
      <c r="AC47" s="38"/>
    </row>
    <row r="48" spans="1:29" x14ac:dyDescent="0.25">
      <c r="A48" s="8" t="s">
        <v>47</v>
      </c>
      <c r="B48" s="8">
        <v>3</v>
      </c>
      <c r="C48" s="8" t="s">
        <v>48</v>
      </c>
      <c r="D48" s="8" t="s">
        <v>49</v>
      </c>
      <c r="E48" s="8" t="s">
        <v>55</v>
      </c>
      <c r="F48" s="9">
        <v>775</v>
      </c>
      <c r="G48" s="8" t="s">
        <v>56</v>
      </c>
      <c r="H48" s="8">
        <v>1</v>
      </c>
      <c r="I48" s="8"/>
      <c r="J48" s="8"/>
      <c r="K48" s="8" t="s">
        <v>52</v>
      </c>
      <c r="L48" s="8" t="s">
        <v>53</v>
      </c>
      <c r="M48" s="8" t="s">
        <v>57</v>
      </c>
      <c r="N48" s="34">
        <v>2547801</v>
      </c>
      <c r="O48" s="35"/>
      <c r="P48" s="35">
        <v>0</v>
      </c>
      <c r="Q48" s="36">
        <v>62352199</v>
      </c>
      <c r="R48" s="37"/>
      <c r="S48" s="14"/>
      <c r="T48" s="14"/>
      <c r="U48" s="14"/>
      <c r="V48" s="14"/>
      <c r="W48" s="38">
        <v>2547801</v>
      </c>
      <c r="X48" s="37"/>
      <c r="Y48" s="14"/>
      <c r="Z48" s="14"/>
      <c r="AA48" s="14"/>
      <c r="AB48" s="14"/>
      <c r="AC48" s="38"/>
    </row>
    <row r="49" spans="1:29" x14ac:dyDescent="0.25">
      <c r="A49" s="8" t="s">
        <v>58</v>
      </c>
      <c r="B49" s="8">
        <v>1</v>
      </c>
      <c r="C49" s="8" t="s">
        <v>73</v>
      </c>
      <c r="D49" s="8" t="s">
        <v>74</v>
      </c>
      <c r="E49" s="8" t="s">
        <v>167</v>
      </c>
      <c r="F49" s="9">
        <v>345</v>
      </c>
      <c r="G49" s="8" t="s">
        <v>256</v>
      </c>
      <c r="H49" s="8">
        <v>2</v>
      </c>
      <c r="I49" s="8"/>
      <c r="J49" s="8"/>
      <c r="K49" s="8" t="s">
        <v>247</v>
      </c>
      <c r="L49" s="8" t="s">
        <v>169</v>
      </c>
      <c r="M49" s="8" t="s">
        <v>57</v>
      </c>
      <c r="N49" s="34">
        <v>3550000</v>
      </c>
      <c r="O49" s="35">
        <v>436650000</v>
      </c>
      <c r="P49" s="35">
        <v>269800000</v>
      </c>
      <c r="Q49" s="36">
        <v>0</v>
      </c>
      <c r="R49" s="37"/>
      <c r="S49" s="14"/>
      <c r="T49" s="14"/>
      <c r="U49" s="14"/>
      <c r="V49" s="14"/>
      <c r="W49" s="38"/>
      <c r="X49" s="37"/>
      <c r="Y49" s="14"/>
      <c r="Z49" s="14"/>
      <c r="AA49" s="14"/>
      <c r="AB49" s="14"/>
      <c r="AC49" s="38"/>
    </row>
    <row r="50" spans="1:29" x14ac:dyDescent="0.25">
      <c r="A50" s="8" t="s">
        <v>58</v>
      </c>
      <c r="B50" s="8">
        <v>1</v>
      </c>
      <c r="C50" s="8" t="s">
        <v>73</v>
      </c>
      <c r="D50" s="8" t="s">
        <v>74</v>
      </c>
      <c r="E50" s="8" t="s">
        <v>259</v>
      </c>
      <c r="F50" s="9">
        <v>203</v>
      </c>
      <c r="G50" s="8" t="s">
        <v>260</v>
      </c>
      <c r="H50" s="8">
        <v>52</v>
      </c>
      <c r="I50" s="8"/>
      <c r="J50" s="8"/>
      <c r="K50" s="8" t="s">
        <v>258</v>
      </c>
      <c r="L50" s="8" t="s">
        <v>261</v>
      </c>
      <c r="M50" s="8" t="s">
        <v>54</v>
      </c>
      <c r="N50" s="34">
        <v>0</v>
      </c>
      <c r="O50" s="35">
        <v>0</v>
      </c>
      <c r="P50" s="35">
        <v>34907000</v>
      </c>
      <c r="Q50" s="36">
        <v>0</v>
      </c>
      <c r="R50" s="37"/>
      <c r="S50" s="14"/>
      <c r="T50" s="14">
        <v>0</v>
      </c>
      <c r="U50" s="14"/>
      <c r="V50" s="14"/>
      <c r="W50" s="38"/>
      <c r="X50" s="37">
        <v>34907000</v>
      </c>
      <c r="Y50" s="14"/>
      <c r="Z50" s="14"/>
      <c r="AA50" s="14"/>
      <c r="AB50" s="14"/>
      <c r="AC50" s="38"/>
    </row>
    <row r="51" spans="1:29" x14ac:dyDescent="0.25">
      <c r="A51" s="8" t="s">
        <v>58</v>
      </c>
      <c r="B51" s="8">
        <v>1</v>
      </c>
      <c r="C51" s="8" t="s">
        <v>73</v>
      </c>
      <c r="D51" s="8" t="s">
        <v>74</v>
      </c>
      <c r="E51" s="8" t="s">
        <v>75</v>
      </c>
      <c r="F51" s="9">
        <v>174</v>
      </c>
      <c r="G51" s="8" t="s">
        <v>155</v>
      </c>
      <c r="H51" s="8">
        <v>4</v>
      </c>
      <c r="I51" s="8"/>
      <c r="J51" s="8"/>
      <c r="K51" s="8" t="s">
        <v>110</v>
      </c>
      <c r="L51" s="8" t="s">
        <v>111</v>
      </c>
      <c r="M51" s="8" t="s">
        <v>57</v>
      </c>
      <c r="N51" s="34">
        <v>0</v>
      </c>
      <c r="O51" s="35">
        <v>29000000</v>
      </c>
      <c r="P51" s="35">
        <v>29000000</v>
      </c>
      <c r="Q51" s="36">
        <v>251681300</v>
      </c>
      <c r="R51" s="37"/>
      <c r="S51" s="14"/>
      <c r="T51" s="14"/>
      <c r="U51" s="14"/>
      <c r="V51" s="14"/>
      <c r="W51" s="38"/>
      <c r="X51" s="37"/>
      <c r="Y51" s="14"/>
      <c r="Z51" s="14"/>
      <c r="AA51" s="14"/>
      <c r="AB51" s="14"/>
      <c r="AC51" s="38"/>
    </row>
    <row r="52" spans="1:29" x14ac:dyDescent="0.25">
      <c r="A52" s="8" t="s">
        <v>58</v>
      </c>
      <c r="B52" s="8">
        <v>1</v>
      </c>
      <c r="C52" s="8" t="s">
        <v>73</v>
      </c>
      <c r="D52" s="8" t="s">
        <v>74</v>
      </c>
      <c r="E52" s="8" t="s">
        <v>259</v>
      </c>
      <c r="F52" s="9">
        <v>203</v>
      </c>
      <c r="G52" s="8" t="s">
        <v>282</v>
      </c>
      <c r="H52" s="8">
        <v>43</v>
      </c>
      <c r="I52" s="8"/>
      <c r="J52" s="8"/>
      <c r="K52" s="8" t="s">
        <v>258</v>
      </c>
      <c r="L52" s="8" t="s">
        <v>283</v>
      </c>
      <c r="M52" s="8" t="s">
        <v>54</v>
      </c>
      <c r="N52" s="34">
        <v>94340000</v>
      </c>
      <c r="O52" s="35">
        <v>0</v>
      </c>
      <c r="P52" s="35">
        <v>5434836</v>
      </c>
      <c r="Q52" s="36">
        <v>0</v>
      </c>
      <c r="R52" s="37"/>
      <c r="S52" s="14"/>
      <c r="T52" s="14">
        <v>94340000</v>
      </c>
      <c r="U52" s="14"/>
      <c r="V52" s="14"/>
      <c r="W52" s="38"/>
      <c r="X52" s="37"/>
      <c r="Y52" s="14">
        <v>5434836</v>
      </c>
      <c r="Z52" s="14"/>
      <c r="AA52" s="14"/>
      <c r="AB52" s="14"/>
      <c r="AC52" s="38"/>
    </row>
    <row r="53" spans="1:29" x14ac:dyDescent="0.25">
      <c r="A53" s="8" t="s">
        <v>58</v>
      </c>
      <c r="B53" s="8">
        <v>1</v>
      </c>
      <c r="C53" s="8" t="s">
        <v>73</v>
      </c>
      <c r="D53" s="8" t="s">
        <v>74</v>
      </c>
      <c r="E53" s="8" t="s">
        <v>85</v>
      </c>
      <c r="F53" s="9">
        <v>217</v>
      </c>
      <c r="G53" s="8" t="s">
        <v>119</v>
      </c>
      <c r="H53" s="8">
        <v>3</v>
      </c>
      <c r="I53" s="8"/>
      <c r="J53" s="8"/>
      <c r="K53" s="8" t="s">
        <v>110</v>
      </c>
      <c r="L53" s="8" t="s">
        <v>111</v>
      </c>
      <c r="M53" s="8" t="s">
        <v>88</v>
      </c>
      <c r="N53" s="34">
        <v>3966526.2500000009</v>
      </c>
      <c r="O53" s="35">
        <v>851168.85</v>
      </c>
      <c r="P53" s="35">
        <v>5017832.5999999996</v>
      </c>
      <c r="Q53" s="36">
        <v>99338310.299999997</v>
      </c>
      <c r="R53" s="37"/>
      <c r="S53" s="14"/>
      <c r="T53" s="14"/>
      <c r="U53" s="14"/>
      <c r="V53" s="14"/>
      <c r="W53" s="38"/>
      <c r="X53" s="37"/>
      <c r="Y53" s="14"/>
      <c r="Z53" s="14"/>
      <c r="AA53" s="14"/>
      <c r="AB53" s="14"/>
      <c r="AC53" s="38">
        <v>5017832.5999999996</v>
      </c>
    </row>
    <row r="54" spans="1:29" x14ac:dyDescent="0.25">
      <c r="A54" s="8" t="s">
        <v>58</v>
      </c>
      <c r="B54" s="8">
        <v>1</v>
      </c>
      <c r="C54" s="8" t="s">
        <v>73</v>
      </c>
      <c r="D54" s="8" t="s">
        <v>74</v>
      </c>
      <c r="E54" s="8" t="s">
        <v>81</v>
      </c>
      <c r="F54" s="9">
        <v>205</v>
      </c>
      <c r="G54" s="8" t="s">
        <v>82</v>
      </c>
      <c r="H54" s="8">
        <v>4</v>
      </c>
      <c r="I54" s="8"/>
      <c r="J54" s="8"/>
      <c r="K54" s="8" t="s">
        <v>197</v>
      </c>
      <c r="L54" s="8" t="s">
        <v>198</v>
      </c>
      <c r="M54" s="8" t="s">
        <v>54</v>
      </c>
      <c r="N54" s="34">
        <v>443650</v>
      </c>
      <c r="O54" s="35">
        <v>0</v>
      </c>
      <c r="P54" s="35">
        <v>2476850</v>
      </c>
      <c r="Q54" s="36">
        <v>10067600</v>
      </c>
      <c r="R54" s="37"/>
      <c r="S54" s="14"/>
      <c r="T54" s="14"/>
      <c r="U54" s="14"/>
      <c r="V54" s="14"/>
      <c r="W54" s="38"/>
      <c r="X54" s="37"/>
      <c r="Y54" s="14"/>
      <c r="Z54" s="14"/>
      <c r="AA54" s="14"/>
      <c r="AB54" s="14"/>
      <c r="AC54" s="38"/>
    </row>
    <row r="55" spans="1:29" x14ac:dyDescent="0.25">
      <c r="A55" s="8" t="s">
        <v>58</v>
      </c>
      <c r="B55" s="8">
        <v>1</v>
      </c>
      <c r="C55" s="8" t="s">
        <v>73</v>
      </c>
      <c r="D55" s="8" t="s">
        <v>74</v>
      </c>
      <c r="E55" s="8" t="s">
        <v>85</v>
      </c>
      <c r="F55" s="9">
        <v>217</v>
      </c>
      <c r="G55" s="8" t="s">
        <v>304</v>
      </c>
      <c r="H55" s="8">
        <v>24</v>
      </c>
      <c r="I55" s="8"/>
      <c r="J55" s="8"/>
      <c r="K55" s="8" t="s">
        <v>258</v>
      </c>
      <c r="L55" s="8" t="s">
        <v>261</v>
      </c>
      <c r="M55" s="8" t="s">
        <v>88</v>
      </c>
      <c r="N55" s="34">
        <v>0</v>
      </c>
      <c r="O55" s="35">
        <v>0</v>
      </c>
      <c r="P55" s="35">
        <v>2135680</v>
      </c>
      <c r="Q55" s="36">
        <v>0</v>
      </c>
      <c r="R55" s="37"/>
      <c r="S55" s="14"/>
      <c r="T55" s="14"/>
      <c r="U55" s="14"/>
      <c r="V55" s="14"/>
      <c r="W55" s="38"/>
      <c r="X55" s="37">
        <v>2135680</v>
      </c>
      <c r="Y55" s="14"/>
      <c r="Z55" s="14"/>
      <c r="AA55" s="14"/>
      <c r="AB55" s="14"/>
      <c r="AC55" s="38"/>
    </row>
    <row r="56" spans="1:29" x14ac:dyDescent="0.25">
      <c r="A56" s="8" t="s">
        <v>58</v>
      </c>
      <c r="B56" s="8">
        <v>1</v>
      </c>
      <c r="C56" s="8" t="s">
        <v>73</v>
      </c>
      <c r="D56" s="8" t="s">
        <v>74</v>
      </c>
      <c r="E56" s="8" t="s">
        <v>85</v>
      </c>
      <c r="F56" s="9">
        <v>217</v>
      </c>
      <c r="G56" s="8" t="s">
        <v>305</v>
      </c>
      <c r="H56" s="8">
        <v>26</v>
      </c>
      <c r="I56" s="8"/>
      <c r="J56" s="8"/>
      <c r="K56" s="8" t="s">
        <v>258</v>
      </c>
      <c r="L56" s="8" t="s">
        <v>261</v>
      </c>
      <c r="M56" s="8" t="s">
        <v>88</v>
      </c>
      <c r="N56" s="34">
        <v>0</v>
      </c>
      <c r="O56" s="35">
        <v>0</v>
      </c>
      <c r="P56" s="35">
        <v>1979948</v>
      </c>
      <c r="Q56" s="36">
        <v>0</v>
      </c>
      <c r="R56" s="37"/>
      <c r="S56" s="14"/>
      <c r="T56" s="14"/>
      <c r="U56" s="14"/>
      <c r="V56" s="14"/>
      <c r="W56" s="38"/>
      <c r="X56" s="37">
        <v>1979948</v>
      </c>
      <c r="Y56" s="14"/>
      <c r="Z56" s="14"/>
      <c r="AA56" s="14"/>
      <c r="AB56" s="14"/>
      <c r="AC56" s="38"/>
    </row>
    <row r="57" spans="1:29" x14ac:dyDescent="0.25">
      <c r="A57" s="8" t="s">
        <v>58</v>
      </c>
      <c r="B57" s="8">
        <v>1</v>
      </c>
      <c r="C57" s="8" t="s">
        <v>73</v>
      </c>
      <c r="D57" s="8" t="s">
        <v>74</v>
      </c>
      <c r="E57" s="8" t="s">
        <v>259</v>
      </c>
      <c r="F57" s="9">
        <v>203</v>
      </c>
      <c r="G57" s="8" t="s">
        <v>313</v>
      </c>
      <c r="H57" s="8">
        <v>50</v>
      </c>
      <c r="I57" s="8"/>
      <c r="J57" s="8"/>
      <c r="K57" s="8" t="s">
        <v>258</v>
      </c>
      <c r="L57" s="8" t="s">
        <v>286</v>
      </c>
      <c r="M57" s="8" t="s">
        <v>57</v>
      </c>
      <c r="N57" s="34">
        <v>879000</v>
      </c>
      <c r="O57" s="35">
        <v>0</v>
      </c>
      <c r="P57" s="35">
        <v>1966109</v>
      </c>
      <c r="Q57" s="36">
        <v>2796722</v>
      </c>
      <c r="R57" s="37"/>
      <c r="S57" s="14"/>
      <c r="T57" s="14">
        <v>879000</v>
      </c>
      <c r="U57" s="14"/>
      <c r="V57" s="14"/>
      <c r="W57" s="38"/>
      <c r="X57" s="37"/>
      <c r="Y57" s="14"/>
      <c r="Z57" s="14"/>
      <c r="AA57" s="14"/>
      <c r="AB57" s="14"/>
      <c r="AC57" s="38"/>
    </row>
    <row r="58" spans="1:29" x14ac:dyDescent="0.25">
      <c r="A58" s="8" t="s">
        <v>58</v>
      </c>
      <c r="B58" s="8">
        <v>1</v>
      </c>
      <c r="C58" s="8" t="s">
        <v>73</v>
      </c>
      <c r="D58" s="8" t="s">
        <v>74</v>
      </c>
      <c r="E58" s="8" t="s">
        <v>81</v>
      </c>
      <c r="F58" s="9">
        <v>205</v>
      </c>
      <c r="G58" s="8" t="s">
        <v>311</v>
      </c>
      <c r="H58" s="8">
        <v>3</v>
      </c>
      <c r="I58" s="8"/>
      <c r="J58" s="8"/>
      <c r="K58" s="8" t="s">
        <v>258</v>
      </c>
      <c r="L58" s="8" t="s">
        <v>286</v>
      </c>
      <c r="M58" s="8" t="s">
        <v>57</v>
      </c>
      <c r="N58" s="34">
        <v>14656440</v>
      </c>
      <c r="O58" s="35">
        <v>0</v>
      </c>
      <c r="P58" s="35">
        <v>1785200</v>
      </c>
      <c r="Q58" s="36">
        <v>64778360</v>
      </c>
      <c r="R58" s="37"/>
      <c r="S58" s="14"/>
      <c r="T58" s="14">
        <v>14656440</v>
      </c>
      <c r="U58" s="14"/>
      <c r="V58" s="14"/>
      <c r="W58" s="38"/>
      <c r="X58" s="37"/>
      <c r="Y58" s="14"/>
      <c r="Z58" s="14"/>
      <c r="AA58" s="14"/>
      <c r="AB58" s="14"/>
      <c r="AC58" s="38"/>
    </row>
    <row r="59" spans="1:29" x14ac:dyDescent="0.25">
      <c r="A59" s="8" t="s">
        <v>58</v>
      </c>
      <c r="B59" s="8">
        <v>1</v>
      </c>
      <c r="C59" s="8" t="s">
        <v>73</v>
      </c>
      <c r="D59" s="8" t="s">
        <v>74</v>
      </c>
      <c r="E59" s="8" t="s">
        <v>81</v>
      </c>
      <c r="F59" s="9">
        <v>205</v>
      </c>
      <c r="G59" s="8" t="s">
        <v>199</v>
      </c>
      <c r="H59" s="8">
        <v>5</v>
      </c>
      <c r="I59" s="8"/>
      <c r="J59" s="8"/>
      <c r="K59" s="8" t="s">
        <v>258</v>
      </c>
      <c r="L59" s="8" t="s">
        <v>283</v>
      </c>
      <c r="M59" s="8" t="s">
        <v>57</v>
      </c>
      <c r="N59" s="34">
        <v>94950</v>
      </c>
      <c r="O59" s="35">
        <v>3165000</v>
      </c>
      <c r="P59" s="35">
        <v>727950</v>
      </c>
      <c r="Q59" s="36">
        <v>2342100</v>
      </c>
      <c r="R59" s="37"/>
      <c r="S59" s="14"/>
      <c r="T59" s="14">
        <v>94950</v>
      </c>
      <c r="U59" s="14"/>
      <c r="V59" s="14"/>
      <c r="W59" s="38"/>
      <c r="X59" s="37"/>
      <c r="Y59" s="14">
        <v>727950</v>
      </c>
      <c r="Z59" s="14"/>
      <c r="AA59" s="14"/>
      <c r="AB59" s="14"/>
      <c r="AC59" s="38"/>
    </row>
    <row r="60" spans="1:29" x14ac:dyDescent="0.25">
      <c r="A60" s="8" t="s">
        <v>80</v>
      </c>
      <c r="B60" s="8"/>
      <c r="C60" s="8" t="s">
        <v>73</v>
      </c>
      <c r="D60" s="8" t="s">
        <v>74</v>
      </c>
      <c r="E60" s="8" t="s">
        <v>81</v>
      </c>
      <c r="F60" s="8">
        <v>205</v>
      </c>
      <c r="G60" s="8" t="s">
        <v>199</v>
      </c>
      <c r="H60" s="8">
        <v>5</v>
      </c>
      <c r="I60" s="8"/>
      <c r="J60" s="8" t="s">
        <v>83</v>
      </c>
      <c r="K60" s="8" t="s">
        <v>197</v>
      </c>
      <c r="L60" s="8" t="s">
        <v>200</v>
      </c>
      <c r="M60" s="8" t="s">
        <v>57</v>
      </c>
      <c r="N60" s="34">
        <v>0</v>
      </c>
      <c r="O60" s="35">
        <v>0</v>
      </c>
      <c r="P60" s="35">
        <v>40000</v>
      </c>
      <c r="Q60" s="36">
        <v>160000</v>
      </c>
      <c r="R60" s="37"/>
      <c r="S60" s="14"/>
      <c r="T60" s="14"/>
      <c r="U60" s="14"/>
      <c r="V60" s="14"/>
      <c r="W60" s="38"/>
      <c r="X60" s="37"/>
      <c r="Y60" s="14"/>
      <c r="Z60" s="14"/>
      <c r="AA60" s="14"/>
      <c r="AB60" s="14"/>
      <c r="AC60" s="38"/>
    </row>
    <row r="61" spans="1:29" x14ac:dyDescent="0.25">
      <c r="A61" s="8" t="s">
        <v>58</v>
      </c>
      <c r="B61" s="8">
        <v>1</v>
      </c>
      <c r="C61" s="8" t="s">
        <v>73</v>
      </c>
      <c r="D61" s="8" t="s">
        <v>74</v>
      </c>
      <c r="E61" s="8" t="s">
        <v>75</v>
      </c>
      <c r="F61" s="9">
        <v>174</v>
      </c>
      <c r="G61" s="8" t="s">
        <v>76</v>
      </c>
      <c r="H61" s="8">
        <v>5</v>
      </c>
      <c r="I61" s="8"/>
      <c r="J61" s="8"/>
      <c r="K61" s="8" t="s">
        <v>71</v>
      </c>
      <c r="L61" s="8" t="s">
        <v>77</v>
      </c>
      <c r="M61" s="8" t="s">
        <v>54</v>
      </c>
      <c r="N61" s="34">
        <v>6067500</v>
      </c>
      <c r="O61" s="35">
        <v>0</v>
      </c>
      <c r="P61" s="35">
        <v>0</v>
      </c>
      <c r="Q61" s="36">
        <v>27817500</v>
      </c>
      <c r="R61" s="37"/>
      <c r="S61" s="14"/>
      <c r="T61" s="14"/>
      <c r="U61" s="14"/>
      <c r="V61" s="14"/>
      <c r="W61" s="38"/>
      <c r="X61" s="37"/>
      <c r="Y61" s="14"/>
      <c r="Z61" s="14"/>
      <c r="AA61" s="14"/>
      <c r="AB61" s="14"/>
      <c r="AC61" s="38"/>
    </row>
    <row r="62" spans="1:29" x14ac:dyDescent="0.25">
      <c r="A62" s="8" t="s">
        <v>58</v>
      </c>
      <c r="B62" s="8">
        <v>1</v>
      </c>
      <c r="C62" s="8" t="s">
        <v>73</v>
      </c>
      <c r="D62" s="8" t="s">
        <v>74</v>
      </c>
      <c r="E62" s="8" t="s">
        <v>78</v>
      </c>
      <c r="F62" s="9">
        <v>181</v>
      </c>
      <c r="G62" s="8" t="s">
        <v>79</v>
      </c>
      <c r="H62" s="8">
        <v>12</v>
      </c>
      <c r="I62" s="8"/>
      <c r="J62" s="8"/>
      <c r="K62" s="8" t="s">
        <v>71</v>
      </c>
      <c r="L62" s="8" t="s">
        <v>77</v>
      </c>
      <c r="M62" s="8" t="s">
        <v>54</v>
      </c>
      <c r="N62" s="34">
        <v>364602824.05520004</v>
      </c>
      <c r="O62" s="35">
        <v>0</v>
      </c>
      <c r="P62" s="35">
        <v>0</v>
      </c>
      <c r="Q62" s="36">
        <v>238644733.94479996</v>
      </c>
      <c r="R62" s="37"/>
      <c r="S62" s="14"/>
      <c r="T62" s="14"/>
      <c r="U62" s="14"/>
      <c r="V62" s="14"/>
      <c r="W62" s="38"/>
      <c r="X62" s="37"/>
      <c r="Y62" s="14"/>
      <c r="Z62" s="14"/>
      <c r="AA62" s="14"/>
      <c r="AB62" s="14"/>
      <c r="AC62" s="38"/>
    </row>
    <row r="63" spans="1:29" x14ac:dyDescent="0.25">
      <c r="A63" s="8" t="s">
        <v>58</v>
      </c>
      <c r="B63" s="8">
        <v>1</v>
      </c>
      <c r="C63" s="8" t="s">
        <v>73</v>
      </c>
      <c r="D63" s="8" t="s">
        <v>74</v>
      </c>
      <c r="E63" s="8" t="s">
        <v>78</v>
      </c>
      <c r="F63" s="9">
        <v>181</v>
      </c>
      <c r="G63" s="8" t="s">
        <v>171</v>
      </c>
      <c r="H63" s="8">
        <v>9</v>
      </c>
      <c r="I63" s="8"/>
      <c r="J63" s="8"/>
      <c r="K63" s="8" t="s">
        <v>169</v>
      </c>
      <c r="L63" s="8" t="s">
        <v>170</v>
      </c>
      <c r="M63" s="8" t="s">
        <v>54</v>
      </c>
      <c r="N63" s="34">
        <v>44935602.599999994</v>
      </c>
      <c r="O63" s="35">
        <v>0</v>
      </c>
      <c r="P63" s="35">
        <v>0</v>
      </c>
      <c r="Q63" s="36">
        <v>19258115.399999999</v>
      </c>
      <c r="R63" s="37"/>
      <c r="S63" s="14">
        <v>44935602.599999994</v>
      </c>
      <c r="T63" s="14"/>
      <c r="U63" s="14"/>
      <c r="V63" s="14"/>
      <c r="W63" s="38"/>
      <c r="X63" s="37"/>
      <c r="Y63" s="14"/>
      <c r="Z63" s="14"/>
      <c r="AA63" s="14"/>
      <c r="AB63" s="14"/>
      <c r="AC63" s="38"/>
    </row>
    <row r="64" spans="1:29" x14ac:dyDescent="0.25">
      <c r="A64" s="8" t="s">
        <v>58</v>
      </c>
      <c r="B64" s="8">
        <v>1</v>
      </c>
      <c r="C64" s="8" t="s">
        <v>73</v>
      </c>
      <c r="D64" s="8" t="s">
        <v>74</v>
      </c>
      <c r="E64" s="8" t="s">
        <v>259</v>
      </c>
      <c r="F64" s="9">
        <v>203</v>
      </c>
      <c r="G64" s="8" t="s">
        <v>271</v>
      </c>
      <c r="H64" s="8">
        <v>41</v>
      </c>
      <c r="I64" s="8"/>
      <c r="J64" s="8"/>
      <c r="K64" s="8" t="s">
        <v>258</v>
      </c>
      <c r="L64" s="8" t="s">
        <v>271</v>
      </c>
      <c r="M64" s="8" t="s">
        <v>54</v>
      </c>
      <c r="N64" s="34">
        <v>2431309731</v>
      </c>
      <c r="O64" s="35">
        <v>0</v>
      </c>
      <c r="P64" s="35">
        <v>0</v>
      </c>
      <c r="Q64" s="36">
        <v>0</v>
      </c>
      <c r="R64" s="37"/>
      <c r="S64" s="14"/>
      <c r="T64" s="14">
        <v>2431309731</v>
      </c>
      <c r="U64" s="14"/>
      <c r="V64" s="14"/>
      <c r="W64" s="38"/>
      <c r="X64" s="37"/>
      <c r="Y64" s="14"/>
      <c r="Z64" s="14"/>
      <c r="AA64" s="14"/>
      <c r="AB64" s="14"/>
      <c r="AC64" s="38"/>
    </row>
    <row r="65" spans="1:29" x14ac:dyDescent="0.25">
      <c r="A65" s="8" t="s">
        <v>58</v>
      </c>
      <c r="B65" s="8">
        <v>1</v>
      </c>
      <c r="C65" s="8" t="s">
        <v>73</v>
      </c>
      <c r="D65" s="8" t="s">
        <v>74</v>
      </c>
      <c r="E65" s="8" t="s">
        <v>259</v>
      </c>
      <c r="F65" s="9">
        <v>203</v>
      </c>
      <c r="G65" s="8" t="s">
        <v>272</v>
      </c>
      <c r="H65" s="8">
        <v>42</v>
      </c>
      <c r="I65" s="8"/>
      <c r="J65" s="8"/>
      <c r="K65" s="8" t="s">
        <v>258</v>
      </c>
      <c r="L65" s="8" t="s">
        <v>271</v>
      </c>
      <c r="M65" s="8" t="s">
        <v>54</v>
      </c>
      <c r="N65" s="34">
        <v>251415663</v>
      </c>
      <c r="O65" s="35">
        <v>0</v>
      </c>
      <c r="P65" s="35">
        <v>0</v>
      </c>
      <c r="Q65" s="36">
        <v>0</v>
      </c>
      <c r="R65" s="37"/>
      <c r="S65" s="14"/>
      <c r="T65" s="14">
        <v>251415663</v>
      </c>
      <c r="U65" s="14"/>
      <c r="V65" s="14"/>
      <c r="W65" s="38"/>
      <c r="X65" s="37"/>
      <c r="Y65" s="14"/>
      <c r="Z65" s="14"/>
      <c r="AA65" s="14"/>
      <c r="AB65" s="14"/>
      <c r="AC65" s="38"/>
    </row>
    <row r="66" spans="1:29" x14ac:dyDescent="0.25">
      <c r="A66" s="8" t="s">
        <v>80</v>
      </c>
      <c r="B66" s="8"/>
      <c r="C66" s="8" t="s">
        <v>73</v>
      </c>
      <c r="D66" s="8" t="s">
        <v>74</v>
      </c>
      <c r="E66" s="8" t="s">
        <v>259</v>
      </c>
      <c r="F66" s="8">
        <v>203</v>
      </c>
      <c r="G66" s="8" t="s">
        <v>271</v>
      </c>
      <c r="H66" s="8">
        <v>41</v>
      </c>
      <c r="I66" s="8"/>
      <c r="J66" s="8" t="s">
        <v>83</v>
      </c>
      <c r="K66" s="8" t="s">
        <v>258</v>
      </c>
      <c r="L66" s="8" t="s">
        <v>271</v>
      </c>
      <c r="M66" s="8" t="s">
        <v>54</v>
      </c>
      <c r="N66" s="34">
        <v>613420806</v>
      </c>
      <c r="O66" s="35">
        <v>0</v>
      </c>
      <c r="P66" s="35">
        <v>0</v>
      </c>
      <c r="Q66" s="36">
        <v>0</v>
      </c>
      <c r="R66" s="37"/>
      <c r="S66" s="14"/>
      <c r="T66" s="14">
        <v>613420806</v>
      </c>
      <c r="U66" s="14"/>
      <c r="V66" s="14"/>
      <c r="W66" s="38"/>
      <c r="X66" s="37"/>
      <c r="Y66" s="14"/>
      <c r="Z66" s="14"/>
      <c r="AA66" s="14"/>
      <c r="AB66" s="14"/>
      <c r="AC66" s="38"/>
    </row>
    <row r="67" spans="1:29" x14ac:dyDescent="0.25">
      <c r="A67" s="8" t="s">
        <v>80</v>
      </c>
      <c r="B67" s="8"/>
      <c r="C67" s="8" t="s">
        <v>73</v>
      </c>
      <c r="D67" s="8" t="s">
        <v>74</v>
      </c>
      <c r="E67" s="8" t="s">
        <v>259</v>
      </c>
      <c r="F67" s="8">
        <v>203</v>
      </c>
      <c r="G67" s="8" t="s">
        <v>272</v>
      </c>
      <c r="H67" s="8">
        <v>42</v>
      </c>
      <c r="I67" s="8"/>
      <c r="J67" s="8" t="s">
        <v>83</v>
      </c>
      <c r="K67" s="8" t="s">
        <v>258</v>
      </c>
      <c r="L67" s="8" t="s">
        <v>271</v>
      </c>
      <c r="M67" s="8" t="s">
        <v>54</v>
      </c>
      <c r="N67" s="34">
        <v>1400000</v>
      </c>
      <c r="O67" s="35">
        <v>0</v>
      </c>
      <c r="P67" s="35">
        <v>0</v>
      </c>
      <c r="Q67" s="36">
        <v>0</v>
      </c>
      <c r="R67" s="37"/>
      <c r="S67" s="14"/>
      <c r="T67" s="14">
        <v>1400000</v>
      </c>
      <c r="U67" s="14"/>
      <c r="V67" s="14"/>
      <c r="W67" s="38"/>
      <c r="X67" s="37"/>
      <c r="Y67" s="14"/>
      <c r="Z67" s="14"/>
      <c r="AA67" s="14"/>
      <c r="AB67" s="14"/>
      <c r="AC67" s="38"/>
    </row>
    <row r="68" spans="1:29" x14ac:dyDescent="0.25">
      <c r="A68" s="8" t="s">
        <v>80</v>
      </c>
      <c r="B68" s="8"/>
      <c r="C68" s="8" t="s">
        <v>73</v>
      </c>
      <c r="D68" s="8" t="s">
        <v>74</v>
      </c>
      <c r="E68" s="8" t="s">
        <v>259</v>
      </c>
      <c r="F68" s="8">
        <v>203</v>
      </c>
      <c r="G68" s="8" t="s">
        <v>280</v>
      </c>
      <c r="H68" s="8">
        <v>44</v>
      </c>
      <c r="I68" s="8"/>
      <c r="J68" s="8" t="s">
        <v>83</v>
      </c>
      <c r="K68" s="8" t="s">
        <v>258</v>
      </c>
      <c r="L68" s="8" t="s">
        <v>271</v>
      </c>
      <c r="M68" s="8" t="s">
        <v>54</v>
      </c>
      <c r="N68" s="34">
        <v>280221054</v>
      </c>
      <c r="O68" s="35">
        <v>0</v>
      </c>
      <c r="P68" s="35">
        <v>0</v>
      </c>
      <c r="Q68" s="36">
        <v>0</v>
      </c>
      <c r="R68" s="37"/>
      <c r="S68" s="14"/>
      <c r="T68" s="14">
        <v>280221054</v>
      </c>
      <c r="U68" s="14"/>
      <c r="V68" s="14"/>
      <c r="W68" s="38"/>
      <c r="X68" s="37"/>
      <c r="Y68" s="14"/>
      <c r="Z68" s="14"/>
      <c r="AA68" s="14"/>
      <c r="AB68" s="14"/>
      <c r="AC68" s="38"/>
    </row>
    <row r="69" spans="1:29" x14ac:dyDescent="0.25">
      <c r="A69" s="8" t="s">
        <v>80</v>
      </c>
      <c r="B69" s="8"/>
      <c r="C69" s="8" t="s">
        <v>73</v>
      </c>
      <c r="D69" s="8" t="s">
        <v>74</v>
      </c>
      <c r="E69" s="8" t="s">
        <v>259</v>
      </c>
      <c r="F69" s="8">
        <v>203</v>
      </c>
      <c r="G69" s="8" t="s">
        <v>281</v>
      </c>
      <c r="H69" s="8">
        <v>51</v>
      </c>
      <c r="I69" s="8"/>
      <c r="J69" s="8" t="s">
        <v>83</v>
      </c>
      <c r="K69" s="8" t="s">
        <v>258</v>
      </c>
      <c r="L69" s="8" t="s">
        <v>271</v>
      </c>
      <c r="M69" s="8" t="s">
        <v>54</v>
      </c>
      <c r="N69" s="34">
        <v>32000000</v>
      </c>
      <c r="O69" s="35">
        <v>0</v>
      </c>
      <c r="P69" s="35">
        <v>0</v>
      </c>
      <c r="Q69" s="36">
        <v>0</v>
      </c>
      <c r="R69" s="37"/>
      <c r="S69" s="14"/>
      <c r="T69" s="14">
        <v>32000000</v>
      </c>
      <c r="U69" s="14"/>
      <c r="V69" s="14"/>
      <c r="W69" s="38"/>
      <c r="X69" s="37"/>
      <c r="Y69" s="14"/>
      <c r="Z69" s="14"/>
      <c r="AA69" s="14"/>
      <c r="AB69" s="14"/>
      <c r="AC69" s="38"/>
    </row>
    <row r="70" spans="1:29" x14ac:dyDescent="0.25">
      <c r="A70" s="8" t="s">
        <v>80</v>
      </c>
      <c r="B70" s="8"/>
      <c r="C70" s="8" t="s">
        <v>73</v>
      </c>
      <c r="D70" s="8" t="s">
        <v>74</v>
      </c>
      <c r="E70" s="8" t="s">
        <v>259</v>
      </c>
      <c r="F70" s="8">
        <v>203</v>
      </c>
      <c r="G70" s="8" t="s">
        <v>295</v>
      </c>
      <c r="H70" s="8">
        <v>1</v>
      </c>
      <c r="I70" s="8"/>
      <c r="J70" s="8" t="s">
        <v>83</v>
      </c>
      <c r="K70" s="8" t="s">
        <v>258</v>
      </c>
      <c r="L70" s="8" t="s">
        <v>286</v>
      </c>
      <c r="M70" s="8" t="s">
        <v>54</v>
      </c>
      <c r="N70" s="34">
        <v>0</v>
      </c>
      <c r="O70" s="35">
        <v>0</v>
      </c>
      <c r="P70" s="35">
        <v>0</v>
      </c>
      <c r="Q70" s="36">
        <v>589033865</v>
      </c>
      <c r="R70" s="37"/>
      <c r="S70" s="14"/>
      <c r="T70" s="14">
        <v>0</v>
      </c>
      <c r="U70" s="14"/>
      <c r="V70" s="14"/>
      <c r="W70" s="38"/>
      <c r="X70" s="37"/>
      <c r="Y70" s="14"/>
      <c r="Z70" s="14"/>
      <c r="AA70" s="14"/>
      <c r="AB70" s="14"/>
      <c r="AC70" s="38"/>
    </row>
    <row r="71" spans="1:29" x14ac:dyDescent="0.25">
      <c r="A71" s="8" t="s">
        <v>80</v>
      </c>
      <c r="B71" s="8"/>
      <c r="C71" s="8" t="s">
        <v>73</v>
      </c>
      <c r="D71" s="8" t="s">
        <v>74</v>
      </c>
      <c r="E71" s="8" t="s">
        <v>259</v>
      </c>
      <c r="F71" s="8">
        <v>203</v>
      </c>
      <c r="G71" s="8" t="s">
        <v>296</v>
      </c>
      <c r="H71" s="8">
        <v>4</v>
      </c>
      <c r="I71" s="8"/>
      <c r="J71" s="8" t="s">
        <v>83</v>
      </c>
      <c r="K71" s="8" t="s">
        <v>258</v>
      </c>
      <c r="L71" s="8" t="s">
        <v>286</v>
      </c>
      <c r="M71" s="8" t="s">
        <v>54</v>
      </c>
      <c r="N71" s="34">
        <v>0</v>
      </c>
      <c r="O71" s="35">
        <v>0</v>
      </c>
      <c r="P71" s="35">
        <v>0</v>
      </c>
      <c r="Q71" s="36">
        <v>516048000</v>
      </c>
      <c r="R71" s="37"/>
      <c r="S71" s="14"/>
      <c r="T71" s="14">
        <v>0</v>
      </c>
      <c r="U71" s="14"/>
      <c r="V71" s="14"/>
      <c r="W71" s="38"/>
      <c r="X71" s="37"/>
      <c r="Y71" s="14"/>
      <c r="Z71" s="14"/>
      <c r="AA71" s="14"/>
      <c r="AB71" s="14"/>
      <c r="AC71" s="38"/>
    </row>
    <row r="72" spans="1:29" x14ac:dyDescent="0.25">
      <c r="A72" s="8" t="s">
        <v>58</v>
      </c>
      <c r="B72" s="8">
        <v>1</v>
      </c>
      <c r="C72" s="8" t="s">
        <v>73</v>
      </c>
      <c r="D72" s="8" t="s">
        <v>74</v>
      </c>
      <c r="E72" s="8" t="s">
        <v>259</v>
      </c>
      <c r="F72" s="9">
        <v>203</v>
      </c>
      <c r="G72" s="8" t="s">
        <v>267</v>
      </c>
      <c r="H72" s="8">
        <v>45</v>
      </c>
      <c r="I72" s="8"/>
      <c r="J72" s="8"/>
      <c r="K72" s="8" t="s">
        <v>258</v>
      </c>
      <c r="L72" s="8" t="s">
        <v>71</v>
      </c>
      <c r="M72" s="8" t="s">
        <v>54</v>
      </c>
      <c r="N72" s="34">
        <v>9049039</v>
      </c>
      <c r="O72" s="35">
        <v>0</v>
      </c>
      <c r="P72" s="35">
        <v>0</v>
      </c>
      <c r="Q72" s="36">
        <v>23060000</v>
      </c>
      <c r="R72" s="37"/>
      <c r="S72" s="14"/>
      <c r="T72" s="14">
        <v>9049039</v>
      </c>
      <c r="U72" s="14"/>
      <c r="V72" s="14"/>
      <c r="W72" s="38"/>
      <c r="X72" s="37"/>
      <c r="Y72" s="14">
        <v>0</v>
      </c>
      <c r="Z72" s="14"/>
      <c r="AA72" s="14"/>
      <c r="AB72" s="14"/>
      <c r="AC72" s="38"/>
    </row>
    <row r="73" spans="1:29" x14ac:dyDescent="0.25">
      <c r="A73" s="8" t="s">
        <v>80</v>
      </c>
      <c r="B73" s="8"/>
      <c r="C73" s="8" t="s">
        <v>73</v>
      </c>
      <c r="D73" s="8" t="s">
        <v>74</v>
      </c>
      <c r="E73" s="8" t="s">
        <v>259</v>
      </c>
      <c r="F73" s="8">
        <v>203</v>
      </c>
      <c r="G73" s="8" t="s">
        <v>267</v>
      </c>
      <c r="H73" s="8">
        <v>45</v>
      </c>
      <c r="I73" s="8"/>
      <c r="J73" s="8" t="s">
        <v>83</v>
      </c>
      <c r="K73" s="8" t="s">
        <v>258</v>
      </c>
      <c r="L73" s="8" t="s">
        <v>71</v>
      </c>
      <c r="M73" s="8" t="s">
        <v>54</v>
      </c>
      <c r="N73" s="34">
        <v>2250000</v>
      </c>
      <c r="O73" s="35">
        <v>0</v>
      </c>
      <c r="P73" s="35">
        <v>0</v>
      </c>
      <c r="Q73" s="36">
        <v>4000000</v>
      </c>
      <c r="R73" s="37"/>
      <c r="S73" s="14"/>
      <c r="T73" s="14">
        <v>2250000</v>
      </c>
      <c r="U73" s="14"/>
      <c r="V73" s="14"/>
      <c r="W73" s="38"/>
      <c r="X73" s="37"/>
      <c r="Y73" s="14"/>
      <c r="Z73" s="14"/>
      <c r="AA73" s="14"/>
      <c r="AB73" s="14"/>
      <c r="AC73" s="38"/>
    </row>
    <row r="74" spans="1:29" x14ac:dyDescent="0.25">
      <c r="A74" s="8" t="s">
        <v>80</v>
      </c>
      <c r="B74" s="8"/>
      <c r="C74" s="8" t="s">
        <v>73</v>
      </c>
      <c r="D74" s="8" t="s">
        <v>74</v>
      </c>
      <c r="E74" s="8" t="s">
        <v>81</v>
      </c>
      <c r="F74" s="8">
        <v>205</v>
      </c>
      <c r="G74" s="8" t="s">
        <v>82</v>
      </c>
      <c r="H74" s="8">
        <v>4</v>
      </c>
      <c r="I74" s="8"/>
      <c r="J74" s="8" t="s">
        <v>83</v>
      </c>
      <c r="K74" s="8" t="s">
        <v>71</v>
      </c>
      <c r="L74" s="8" t="s">
        <v>84</v>
      </c>
      <c r="M74" s="8" t="s">
        <v>54</v>
      </c>
      <c r="N74" s="34">
        <v>0</v>
      </c>
      <c r="O74" s="35">
        <v>0</v>
      </c>
      <c r="P74" s="35">
        <v>0</v>
      </c>
      <c r="Q74" s="36">
        <v>3940000</v>
      </c>
      <c r="R74" s="37"/>
      <c r="S74" s="14"/>
      <c r="T74" s="14"/>
      <c r="U74" s="14"/>
      <c r="V74" s="14"/>
      <c r="W74" s="38"/>
      <c r="X74" s="37"/>
      <c r="Y74" s="14"/>
      <c r="Z74" s="14"/>
      <c r="AA74" s="14"/>
      <c r="AB74" s="14"/>
      <c r="AC74" s="38"/>
    </row>
    <row r="75" spans="1:29" x14ac:dyDescent="0.25">
      <c r="A75" s="8" t="s">
        <v>58</v>
      </c>
      <c r="B75" s="8">
        <v>1</v>
      </c>
      <c r="C75" s="8" t="s">
        <v>73</v>
      </c>
      <c r="D75" s="8" t="s">
        <v>74</v>
      </c>
      <c r="E75" s="8" t="s">
        <v>81</v>
      </c>
      <c r="F75" s="9">
        <v>205</v>
      </c>
      <c r="G75" s="8" t="s">
        <v>257</v>
      </c>
      <c r="H75" s="8">
        <v>2</v>
      </c>
      <c r="I75" s="8"/>
      <c r="J75" s="8"/>
      <c r="K75" s="8" t="s">
        <v>258</v>
      </c>
      <c r="L75" s="8" t="s">
        <v>71</v>
      </c>
      <c r="M75" s="8" t="s">
        <v>54</v>
      </c>
      <c r="N75" s="34">
        <v>23886980</v>
      </c>
      <c r="O75" s="35">
        <v>0</v>
      </c>
      <c r="P75" s="35">
        <v>0</v>
      </c>
      <c r="Q75" s="36">
        <v>3416695</v>
      </c>
      <c r="R75" s="37"/>
      <c r="S75" s="14"/>
      <c r="T75" s="14">
        <v>23886980</v>
      </c>
      <c r="U75" s="14"/>
      <c r="V75" s="14"/>
      <c r="W75" s="38"/>
      <c r="X75" s="37"/>
      <c r="Y75" s="14">
        <v>0</v>
      </c>
      <c r="Z75" s="14"/>
      <c r="AA75" s="14"/>
      <c r="AB75" s="14"/>
      <c r="AC75" s="38"/>
    </row>
    <row r="76" spans="1:29" x14ac:dyDescent="0.25">
      <c r="A76" s="8" t="s">
        <v>58</v>
      </c>
      <c r="B76" s="8">
        <v>1</v>
      </c>
      <c r="C76" s="8" t="s">
        <v>73</v>
      </c>
      <c r="D76" s="8" t="s">
        <v>74</v>
      </c>
      <c r="E76" s="8" t="s">
        <v>85</v>
      </c>
      <c r="F76" s="9">
        <v>217</v>
      </c>
      <c r="G76" s="8" t="s">
        <v>172</v>
      </c>
      <c r="H76" s="8">
        <v>27</v>
      </c>
      <c r="I76" s="8"/>
      <c r="J76" s="8"/>
      <c r="K76" s="8" t="s">
        <v>169</v>
      </c>
      <c r="L76" s="8" t="s">
        <v>173</v>
      </c>
      <c r="M76" s="8" t="s">
        <v>54</v>
      </c>
      <c r="N76" s="34">
        <v>0</v>
      </c>
      <c r="O76" s="35">
        <v>20933697</v>
      </c>
      <c r="P76" s="35">
        <v>0</v>
      </c>
      <c r="Q76" s="36">
        <v>0</v>
      </c>
      <c r="R76" s="37"/>
      <c r="S76" s="14"/>
      <c r="T76" s="14"/>
      <c r="U76" s="14"/>
      <c r="V76" s="14"/>
      <c r="W76" s="38"/>
      <c r="X76" s="37"/>
      <c r="Y76" s="14"/>
      <c r="Z76" s="14"/>
      <c r="AA76" s="14"/>
      <c r="AB76" s="14"/>
      <c r="AC76" s="38"/>
    </row>
    <row r="77" spans="1:29" x14ac:dyDescent="0.25">
      <c r="A77" s="8" t="s">
        <v>58</v>
      </c>
      <c r="B77" s="8">
        <v>1</v>
      </c>
      <c r="C77" s="8" t="s">
        <v>73</v>
      </c>
      <c r="D77" s="8" t="s">
        <v>74</v>
      </c>
      <c r="E77" s="8" t="s">
        <v>167</v>
      </c>
      <c r="F77" s="9">
        <v>345</v>
      </c>
      <c r="G77" s="8" t="s">
        <v>168</v>
      </c>
      <c r="H77" s="8">
        <v>7</v>
      </c>
      <c r="I77" s="8"/>
      <c r="J77" s="8"/>
      <c r="K77" s="8" t="s">
        <v>169</v>
      </c>
      <c r="L77" s="8" t="s">
        <v>170</v>
      </c>
      <c r="M77" s="8" t="s">
        <v>54</v>
      </c>
      <c r="N77" s="34">
        <v>91000000</v>
      </c>
      <c r="O77" s="35">
        <v>0</v>
      </c>
      <c r="P77" s="35">
        <v>0</v>
      </c>
      <c r="Q77" s="36">
        <v>0</v>
      </c>
      <c r="R77" s="37"/>
      <c r="S77" s="14">
        <v>91000000</v>
      </c>
      <c r="T77" s="14"/>
      <c r="U77" s="14"/>
      <c r="V77" s="14"/>
      <c r="W77" s="38"/>
      <c r="X77" s="37"/>
      <c r="Y77" s="14"/>
      <c r="Z77" s="14"/>
      <c r="AA77" s="14"/>
      <c r="AB77" s="14"/>
      <c r="AC77" s="38"/>
    </row>
    <row r="78" spans="1:29" x14ac:dyDescent="0.25">
      <c r="A78" s="8" t="s">
        <v>58</v>
      </c>
      <c r="B78" s="8">
        <v>1</v>
      </c>
      <c r="C78" s="8" t="s">
        <v>73</v>
      </c>
      <c r="D78" s="8" t="s">
        <v>74</v>
      </c>
      <c r="E78" s="8" t="s">
        <v>167</v>
      </c>
      <c r="F78" s="9">
        <v>345</v>
      </c>
      <c r="G78" s="8" t="s">
        <v>174</v>
      </c>
      <c r="H78" s="8">
        <v>1</v>
      </c>
      <c r="I78" s="8"/>
      <c r="J78" s="8"/>
      <c r="K78" s="8" t="s">
        <v>169</v>
      </c>
      <c r="L78" s="8" t="s">
        <v>173</v>
      </c>
      <c r="M78" s="8" t="s">
        <v>54</v>
      </c>
      <c r="N78" s="34">
        <v>0</v>
      </c>
      <c r="O78" s="35">
        <v>1594851079</v>
      </c>
      <c r="P78" s="35">
        <v>0</v>
      </c>
      <c r="Q78" s="36">
        <v>0</v>
      </c>
      <c r="R78" s="37"/>
      <c r="S78" s="14"/>
      <c r="T78" s="14"/>
      <c r="U78" s="14"/>
      <c r="V78" s="14"/>
      <c r="W78" s="38"/>
      <c r="X78" s="37"/>
      <c r="Y78" s="14"/>
      <c r="Z78" s="14"/>
      <c r="AA78" s="14"/>
      <c r="AB78" s="14"/>
      <c r="AC78" s="38"/>
    </row>
    <row r="79" spans="1:29" x14ac:dyDescent="0.25">
      <c r="A79" s="8" t="s">
        <v>58</v>
      </c>
      <c r="B79" s="8">
        <v>1</v>
      </c>
      <c r="C79" s="8" t="s">
        <v>73</v>
      </c>
      <c r="D79" s="8" t="s">
        <v>74</v>
      </c>
      <c r="E79" s="8" t="s">
        <v>167</v>
      </c>
      <c r="F79" s="9">
        <v>345</v>
      </c>
      <c r="G79" s="8" t="s">
        <v>175</v>
      </c>
      <c r="H79" s="8">
        <v>5</v>
      </c>
      <c r="I79" s="8"/>
      <c r="J79" s="8"/>
      <c r="K79" s="8" t="s">
        <v>169</v>
      </c>
      <c r="L79" s="8" t="s">
        <v>173</v>
      </c>
      <c r="M79" s="8" t="s">
        <v>54</v>
      </c>
      <c r="N79" s="34">
        <v>0</v>
      </c>
      <c r="O79" s="35">
        <v>62613832</v>
      </c>
      <c r="P79" s="35">
        <v>0</v>
      </c>
      <c r="Q79" s="36">
        <v>0</v>
      </c>
      <c r="R79" s="37"/>
      <c r="S79" s="14"/>
      <c r="T79" s="14"/>
      <c r="U79" s="14"/>
      <c r="V79" s="14"/>
      <c r="W79" s="38"/>
      <c r="X79" s="37"/>
      <c r="Y79" s="14"/>
      <c r="Z79" s="14"/>
      <c r="AA79" s="14"/>
      <c r="AB79" s="14"/>
      <c r="AC79" s="38"/>
    </row>
    <row r="80" spans="1:29" x14ac:dyDescent="0.25">
      <c r="A80" s="8" t="s">
        <v>58</v>
      </c>
      <c r="B80" s="8">
        <v>1</v>
      </c>
      <c r="C80" s="8" t="s">
        <v>73</v>
      </c>
      <c r="D80" s="8" t="s">
        <v>74</v>
      </c>
      <c r="E80" s="8" t="s">
        <v>167</v>
      </c>
      <c r="F80" s="9">
        <v>345</v>
      </c>
      <c r="G80" s="8" t="s">
        <v>176</v>
      </c>
      <c r="H80" s="8">
        <v>6</v>
      </c>
      <c r="I80" s="8"/>
      <c r="J80" s="8"/>
      <c r="K80" s="8" t="s">
        <v>169</v>
      </c>
      <c r="L80" s="8" t="s">
        <v>173</v>
      </c>
      <c r="M80" s="8" t="s">
        <v>54</v>
      </c>
      <c r="N80" s="34">
        <v>0</v>
      </c>
      <c r="O80" s="35">
        <v>5000000</v>
      </c>
      <c r="P80" s="35">
        <v>0</v>
      </c>
      <c r="Q80" s="36">
        <v>0</v>
      </c>
      <c r="R80" s="37"/>
      <c r="S80" s="14"/>
      <c r="T80" s="14"/>
      <c r="U80" s="14"/>
      <c r="V80" s="14"/>
      <c r="W80" s="38"/>
      <c r="X80" s="37"/>
      <c r="Y80" s="14"/>
      <c r="Z80" s="14"/>
      <c r="AA80" s="14"/>
      <c r="AB80" s="14"/>
      <c r="AC80" s="38"/>
    </row>
    <row r="81" spans="1:29" x14ac:dyDescent="0.25">
      <c r="A81" s="8" t="s">
        <v>58</v>
      </c>
      <c r="B81" s="8">
        <v>1</v>
      </c>
      <c r="C81" s="8" t="s">
        <v>73</v>
      </c>
      <c r="D81" s="8" t="s">
        <v>74</v>
      </c>
      <c r="E81" s="8" t="s">
        <v>85</v>
      </c>
      <c r="F81" s="9">
        <v>217</v>
      </c>
      <c r="G81" s="8" t="s">
        <v>86</v>
      </c>
      <c r="H81" s="8">
        <v>7</v>
      </c>
      <c r="I81" s="8"/>
      <c r="J81" s="8"/>
      <c r="K81" s="8" t="s">
        <v>71</v>
      </c>
      <c r="L81" s="8" t="s">
        <v>87</v>
      </c>
      <c r="M81" s="8" t="s">
        <v>88</v>
      </c>
      <c r="N81" s="34">
        <v>1134242</v>
      </c>
      <c r="O81" s="35">
        <v>0</v>
      </c>
      <c r="P81" s="35">
        <v>0</v>
      </c>
      <c r="Q81" s="36">
        <v>543412279</v>
      </c>
      <c r="R81" s="37"/>
      <c r="S81" s="14"/>
      <c r="T81" s="14"/>
      <c r="U81" s="14"/>
      <c r="V81" s="14"/>
      <c r="W81" s="38"/>
      <c r="X81" s="37"/>
      <c r="Y81" s="14"/>
      <c r="Z81" s="14"/>
      <c r="AA81" s="14"/>
      <c r="AB81" s="14"/>
      <c r="AC81" s="38">
        <v>0</v>
      </c>
    </row>
    <row r="82" spans="1:29" x14ac:dyDescent="0.25">
      <c r="A82" s="8" t="s">
        <v>58</v>
      </c>
      <c r="B82" s="8">
        <v>1</v>
      </c>
      <c r="C82" s="8" t="s">
        <v>73</v>
      </c>
      <c r="D82" s="8" t="s">
        <v>74</v>
      </c>
      <c r="E82" s="8" t="s">
        <v>75</v>
      </c>
      <c r="F82" s="9">
        <v>174</v>
      </c>
      <c r="G82" s="8" t="s">
        <v>181</v>
      </c>
      <c r="H82" s="8">
        <v>1</v>
      </c>
      <c r="I82" s="8"/>
      <c r="J82" s="8"/>
      <c r="K82" s="8" t="s">
        <v>169</v>
      </c>
      <c r="L82" s="8" t="s">
        <v>71</v>
      </c>
      <c r="M82" s="8" t="s">
        <v>57</v>
      </c>
      <c r="N82" s="34">
        <v>2832000</v>
      </c>
      <c r="O82" s="35">
        <v>0</v>
      </c>
      <c r="P82" s="35">
        <v>0</v>
      </c>
      <c r="Q82" s="36">
        <v>2424757</v>
      </c>
      <c r="R82" s="37"/>
      <c r="S82" s="14"/>
      <c r="T82" s="14"/>
      <c r="U82" s="14"/>
      <c r="V82" s="14"/>
      <c r="W82" s="38"/>
      <c r="X82" s="37"/>
      <c r="Y82" s="14"/>
      <c r="Z82" s="14"/>
      <c r="AA82" s="14"/>
      <c r="AB82" s="14"/>
      <c r="AC82" s="38"/>
    </row>
    <row r="83" spans="1:29" x14ac:dyDescent="0.25">
      <c r="A83" s="8" t="s">
        <v>58</v>
      </c>
      <c r="B83" s="8">
        <v>1</v>
      </c>
      <c r="C83" s="8" t="s">
        <v>73</v>
      </c>
      <c r="D83" s="8" t="s">
        <v>74</v>
      </c>
      <c r="E83" s="8" t="s">
        <v>259</v>
      </c>
      <c r="F83" s="9">
        <v>203</v>
      </c>
      <c r="G83" s="8" t="s">
        <v>312</v>
      </c>
      <c r="H83" s="8">
        <v>47</v>
      </c>
      <c r="I83" s="8"/>
      <c r="J83" s="8"/>
      <c r="K83" s="8" t="s">
        <v>258</v>
      </c>
      <c r="L83" s="8" t="s">
        <v>283</v>
      </c>
      <c r="M83" s="8" t="s">
        <v>57</v>
      </c>
      <c r="N83" s="34">
        <v>14801120</v>
      </c>
      <c r="O83" s="35">
        <v>0</v>
      </c>
      <c r="P83" s="35">
        <v>0</v>
      </c>
      <c r="Q83" s="36">
        <v>3000480</v>
      </c>
      <c r="R83" s="37"/>
      <c r="S83" s="14"/>
      <c r="T83" s="14">
        <v>14801120</v>
      </c>
      <c r="U83" s="14"/>
      <c r="V83" s="14"/>
      <c r="W83" s="38"/>
      <c r="X83" s="37"/>
      <c r="Y83" s="14">
        <v>0</v>
      </c>
      <c r="Z83" s="14"/>
      <c r="AA83" s="14"/>
      <c r="AB83" s="14"/>
      <c r="AC83" s="38"/>
    </row>
    <row r="84" spans="1:29" x14ac:dyDescent="0.25">
      <c r="A84" s="8" t="s">
        <v>80</v>
      </c>
      <c r="B84" s="8"/>
      <c r="C84" s="8" t="s">
        <v>73</v>
      </c>
      <c r="D84" s="8" t="s">
        <v>74</v>
      </c>
      <c r="E84" s="8" t="s">
        <v>259</v>
      </c>
      <c r="F84" s="8">
        <v>203</v>
      </c>
      <c r="G84" s="8" t="s">
        <v>312</v>
      </c>
      <c r="H84" s="8">
        <v>47</v>
      </c>
      <c r="I84" s="8"/>
      <c r="J84" s="8" t="s">
        <v>83</v>
      </c>
      <c r="K84" s="8" t="s">
        <v>258</v>
      </c>
      <c r="L84" s="8" t="s">
        <v>283</v>
      </c>
      <c r="M84" s="8" t="s">
        <v>57</v>
      </c>
      <c r="N84" s="34">
        <v>1295000</v>
      </c>
      <c r="O84" s="35">
        <v>0</v>
      </c>
      <c r="P84" s="35">
        <v>0</v>
      </c>
      <c r="Q84" s="36">
        <v>555000</v>
      </c>
      <c r="R84" s="37"/>
      <c r="S84" s="14"/>
      <c r="T84" s="14">
        <v>1295000</v>
      </c>
      <c r="U84" s="14"/>
      <c r="V84" s="14"/>
      <c r="W84" s="38"/>
      <c r="X84" s="37"/>
      <c r="Y84" s="14">
        <v>0</v>
      </c>
      <c r="Z84" s="14"/>
      <c r="AA84" s="14"/>
      <c r="AB84" s="14"/>
      <c r="AC84" s="38"/>
    </row>
    <row r="85" spans="1:29" x14ac:dyDescent="0.25">
      <c r="A85" s="8" t="s">
        <v>58</v>
      </c>
      <c r="B85" s="8">
        <v>1</v>
      </c>
      <c r="C85" s="8" t="s">
        <v>73</v>
      </c>
      <c r="D85" s="8" t="s">
        <v>74</v>
      </c>
      <c r="E85" s="8" t="s">
        <v>259</v>
      </c>
      <c r="F85" s="9">
        <v>203</v>
      </c>
      <c r="G85" s="8" t="s">
        <v>280</v>
      </c>
      <c r="H85" s="8">
        <v>44</v>
      </c>
      <c r="I85" s="8"/>
      <c r="J85" s="8"/>
      <c r="K85" s="8" t="s">
        <v>258</v>
      </c>
      <c r="L85" s="8" t="s">
        <v>71</v>
      </c>
      <c r="M85" s="8" t="s">
        <v>57</v>
      </c>
      <c r="N85" s="34">
        <v>4802761.75</v>
      </c>
      <c r="O85" s="35">
        <v>450000</v>
      </c>
      <c r="P85" s="35">
        <v>0</v>
      </c>
      <c r="Q85" s="36">
        <v>17298983.25</v>
      </c>
      <c r="R85" s="37"/>
      <c r="S85" s="14"/>
      <c r="T85" s="14">
        <v>4802761.75</v>
      </c>
      <c r="U85" s="14"/>
      <c r="V85" s="14"/>
      <c r="W85" s="38"/>
      <c r="X85" s="37"/>
      <c r="Y85" s="14"/>
      <c r="Z85" s="14"/>
      <c r="AA85" s="14"/>
      <c r="AB85" s="14"/>
      <c r="AC85" s="38"/>
    </row>
    <row r="86" spans="1:29" x14ac:dyDescent="0.25">
      <c r="A86" s="8" t="s">
        <v>80</v>
      </c>
      <c r="B86" s="8"/>
      <c r="C86" s="8" t="s">
        <v>73</v>
      </c>
      <c r="D86" s="8" t="s">
        <v>74</v>
      </c>
      <c r="E86" s="8" t="s">
        <v>259</v>
      </c>
      <c r="F86" s="8">
        <v>203</v>
      </c>
      <c r="G86" s="8" t="s">
        <v>282</v>
      </c>
      <c r="H86" s="8">
        <v>43</v>
      </c>
      <c r="I86" s="8"/>
      <c r="J86" s="8" t="s">
        <v>83</v>
      </c>
      <c r="K86" s="8" t="s">
        <v>258</v>
      </c>
      <c r="L86" s="8" t="s">
        <v>271</v>
      </c>
      <c r="M86" s="8" t="s">
        <v>57</v>
      </c>
      <c r="N86" s="34">
        <v>31620647</v>
      </c>
      <c r="O86" s="35">
        <v>0</v>
      </c>
      <c r="P86" s="35">
        <v>0</v>
      </c>
      <c r="Q86" s="36">
        <v>0</v>
      </c>
      <c r="R86" s="37"/>
      <c r="S86" s="14"/>
      <c r="T86" s="14">
        <v>31620647</v>
      </c>
      <c r="U86" s="14"/>
      <c r="V86" s="14"/>
      <c r="W86" s="38"/>
      <c r="X86" s="37"/>
      <c r="Y86" s="14"/>
      <c r="Z86" s="14"/>
      <c r="AA86" s="14"/>
      <c r="AB86" s="14"/>
      <c r="AC86" s="38"/>
    </row>
    <row r="87" spans="1:29" x14ac:dyDescent="0.25">
      <c r="A87" s="8" t="s">
        <v>58</v>
      </c>
      <c r="B87" s="8">
        <v>1</v>
      </c>
      <c r="C87" s="8" t="s">
        <v>73</v>
      </c>
      <c r="D87" s="8" t="s">
        <v>74</v>
      </c>
      <c r="E87" s="8" t="s">
        <v>81</v>
      </c>
      <c r="F87" s="9">
        <v>205</v>
      </c>
      <c r="G87" s="8" t="s">
        <v>314</v>
      </c>
      <c r="H87" s="8">
        <v>1</v>
      </c>
      <c r="I87" s="8"/>
      <c r="J87" s="8"/>
      <c r="K87" s="8" t="s">
        <v>258</v>
      </c>
      <c r="L87" s="8" t="s">
        <v>283</v>
      </c>
      <c r="M87" s="8" t="s">
        <v>57</v>
      </c>
      <c r="N87" s="34">
        <v>9588010</v>
      </c>
      <c r="O87" s="35">
        <v>15421380</v>
      </c>
      <c r="P87" s="35">
        <v>0</v>
      </c>
      <c r="Q87" s="36">
        <v>4051290</v>
      </c>
      <c r="R87" s="37"/>
      <c r="S87" s="14"/>
      <c r="T87" s="14">
        <v>9588010</v>
      </c>
      <c r="U87" s="14"/>
      <c r="V87" s="14"/>
      <c r="W87" s="38"/>
      <c r="X87" s="37"/>
      <c r="Y87" s="14">
        <v>0</v>
      </c>
      <c r="Z87" s="14"/>
      <c r="AA87" s="14"/>
      <c r="AB87" s="14"/>
      <c r="AC87" s="38"/>
    </row>
    <row r="88" spans="1:29" x14ac:dyDescent="0.25">
      <c r="A88" s="8" t="s">
        <v>80</v>
      </c>
      <c r="B88" s="8"/>
      <c r="C88" s="8" t="s">
        <v>73</v>
      </c>
      <c r="D88" s="8" t="s">
        <v>74</v>
      </c>
      <c r="E88" s="8" t="s">
        <v>81</v>
      </c>
      <c r="F88" s="8">
        <v>205</v>
      </c>
      <c r="G88" s="8" t="s">
        <v>314</v>
      </c>
      <c r="H88" s="8">
        <v>1</v>
      </c>
      <c r="I88" s="8"/>
      <c r="J88" s="8" t="s">
        <v>83</v>
      </c>
      <c r="K88" s="8" t="s">
        <v>258</v>
      </c>
      <c r="L88" s="8" t="s">
        <v>283</v>
      </c>
      <c r="M88" s="8" t="s">
        <v>57</v>
      </c>
      <c r="N88" s="34">
        <v>0</v>
      </c>
      <c r="O88" s="35">
        <v>3300000</v>
      </c>
      <c r="P88" s="35">
        <v>0</v>
      </c>
      <c r="Q88" s="36">
        <v>0</v>
      </c>
      <c r="R88" s="37"/>
      <c r="S88" s="14"/>
      <c r="T88" s="14">
        <v>0</v>
      </c>
      <c r="U88" s="14"/>
      <c r="V88" s="14"/>
      <c r="W88" s="38"/>
      <c r="X88" s="37"/>
      <c r="Y88" s="14"/>
      <c r="Z88" s="14"/>
      <c r="AA88" s="14"/>
      <c r="AB88" s="14"/>
      <c r="AC88" s="38"/>
    </row>
    <row r="89" spans="1:29" x14ac:dyDescent="0.25">
      <c r="A89" s="8" t="s">
        <v>58</v>
      </c>
      <c r="B89" s="8">
        <v>1</v>
      </c>
      <c r="C89" s="8" t="s">
        <v>73</v>
      </c>
      <c r="D89" s="8" t="s">
        <v>74</v>
      </c>
      <c r="E89" s="8" t="s">
        <v>85</v>
      </c>
      <c r="F89" s="9">
        <v>217</v>
      </c>
      <c r="G89" s="8" t="s">
        <v>102</v>
      </c>
      <c r="H89" s="8">
        <v>6</v>
      </c>
      <c r="I89" s="8"/>
      <c r="J89" s="8"/>
      <c r="K89" s="8" t="s">
        <v>71</v>
      </c>
      <c r="L89" s="8" t="s">
        <v>87</v>
      </c>
      <c r="M89" s="8" t="s">
        <v>57</v>
      </c>
      <c r="N89" s="34">
        <v>5000000</v>
      </c>
      <c r="O89" s="35">
        <v>0</v>
      </c>
      <c r="P89" s="35">
        <v>0</v>
      </c>
      <c r="Q89" s="36">
        <v>12346195</v>
      </c>
      <c r="R89" s="37"/>
      <c r="S89" s="14"/>
      <c r="T89" s="14"/>
      <c r="U89" s="14"/>
      <c r="V89" s="14"/>
      <c r="W89" s="38"/>
      <c r="X89" s="37"/>
      <c r="Y89" s="14"/>
      <c r="Z89" s="14"/>
      <c r="AA89" s="14"/>
      <c r="AB89" s="14"/>
      <c r="AC89" s="38"/>
    </row>
    <row r="90" spans="1:29" x14ac:dyDescent="0.25">
      <c r="A90" s="8" t="s">
        <v>58</v>
      </c>
      <c r="B90" s="8">
        <v>1</v>
      </c>
      <c r="C90" s="8" t="s">
        <v>73</v>
      </c>
      <c r="D90" s="8" t="s">
        <v>74</v>
      </c>
      <c r="E90" s="8" t="s">
        <v>167</v>
      </c>
      <c r="F90" s="9">
        <v>345</v>
      </c>
      <c r="G90" s="8" t="s">
        <v>193</v>
      </c>
      <c r="H90" s="8">
        <v>3</v>
      </c>
      <c r="I90" s="8"/>
      <c r="J90" s="8"/>
      <c r="K90" s="8" t="s">
        <v>169</v>
      </c>
      <c r="L90" s="8" t="s">
        <v>194</v>
      </c>
      <c r="M90" s="8" t="s">
        <v>57</v>
      </c>
      <c r="N90" s="34">
        <v>725871151</v>
      </c>
      <c r="O90" s="35">
        <v>0</v>
      </c>
      <c r="P90" s="35">
        <v>0</v>
      </c>
      <c r="Q90" s="36">
        <v>0</v>
      </c>
      <c r="R90" s="37"/>
      <c r="S90" s="14"/>
      <c r="T90" s="14"/>
      <c r="U90" s="14"/>
      <c r="V90" s="14"/>
      <c r="W90" s="38"/>
      <c r="X90" s="37"/>
      <c r="Y90" s="14"/>
      <c r="Z90" s="14"/>
      <c r="AA90" s="14"/>
      <c r="AB90" s="14"/>
      <c r="AC90" s="38"/>
    </row>
    <row r="91" spans="1:29" x14ac:dyDescent="0.25">
      <c r="A91" s="8" t="s">
        <v>58</v>
      </c>
      <c r="B91" s="8">
        <v>1</v>
      </c>
      <c r="C91" s="8" t="s">
        <v>156</v>
      </c>
      <c r="D91" s="8" t="s">
        <v>157</v>
      </c>
      <c r="E91" s="8" t="s">
        <v>162</v>
      </c>
      <c r="F91" s="9">
        <v>214</v>
      </c>
      <c r="G91" s="8" t="s">
        <v>164</v>
      </c>
      <c r="H91" s="8">
        <v>6</v>
      </c>
      <c r="I91" s="8"/>
      <c r="J91" s="8"/>
      <c r="K91" s="8" t="s">
        <v>160</v>
      </c>
      <c r="L91" s="8" t="s">
        <v>161</v>
      </c>
      <c r="M91" s="8" t="s">
        <v>88</v>
      </c>
      <c r="N91" s="34">
        <v>0</v>
      </c>
      <c r="O91" s="35"/>
      <c r="P91" s="35">
        <v>18327489</v>
      </c>
      <c r="Q91" s="36">
        <v>708420852</v>
      </c>
      <c r="R91" s="37"/>
      <c r="S91" s="14"/>
      <c r="T91" s="14"/>
      <c r="U91" s="14"/>
      <c r="V91" s="14"/>
      <c r="W91" s="38"/>
      <c r="X91" s="37"/>
      <c r="Y91" s="14"/>
      <c r="Z91" s="14"/>
      <c r="AA91" s="14"/>
      <c r="AB91" s="14"/>
      <c r="AC91" s="38">
        <v>18327489</v>
      </c>
    </row>
    <row r="92" spans="1:29" x14ac:dyDescent="0.25">
      <c r="A92" s="8" t="s">
        <v>58</v>
      </c>
      <c r="B92" s="8">
        <v>1</v>
      </c>
      <c r="C92" s="8" t="s">
        <v>156</v>
      </c>
      <c r="D92" s="8" t="s">
        <v>157</v>
      </c>
      <c r="E92" s="8" t="s">
        <v>162</v>
      </c>
      <c r="F92" s="9">
        <v>214</v>
      </c>
      <c r="G92" s="8" t="s">
        <v>166</v>
      </c>
      <c r="H92" s="8">
        <v>8</v>
      </c>
      <c r="I92" s="8"/>
      <c r="J92" s="8"/>
      <c r="K92" s="8" t="s">
        <v>160</v>
      </c>
      <c r="L92" s="8" t="s">
        <v>161</v>
      </c>
      <c r="M92" s="8" t="s">
        <v>88</v>
      </c>
      <c r="N92" s="34">
        <v>8529497</v>
      </c>
      <c r="O92" s="35"/>
      <c r="P92" s="35">
        <v>8500000</v>
      </c>
      <c r="Q92" s="35">
        <v>605805529</v>
      </c>
      <c r="R92" s="37"/>
      <c r="S92" s="14"/>
      <c r="T92" s="14"/>
      <c r="U92" s="14"/>
      <c r="V92" s="14"/>
      <c r="W92" s="38"/>
      <c r="X92" s="37"/>
      <c r="Y92" s="14"/>
      <c r="Z92" s="14"/>
      <c r="AA92" s="14"/>
      <c r="AB92" s="14"/>
      <c r="AC92" s="38">
        <v>8500000</v>
      </c>
    </row>
    <row r="93" spans="1:29" x14ac:dyDescent="0.25">
      <c r="A93" s="8" t="s">
        <v>58</v>
      </c>
      <c r="B93" s="8">
        <v>1</v>
      </c>
      <c r="C93" s="8" t="s">
        <v>156</v>
      </c>
      <c r="D93" s="8" t="s">
        <v>157</v>
      </c>
      <c r="E93" s="8" t="s">
        <v>162</v>
      </c>
      <c r="F93" s="9">
        <v>214</v>
      </c>
      <c r="G93" s="8" t="s">
        <v>163</v>
      </c>
      <c r="H93" s="8">
        <v>2</v>
      </c>
      <c r="I93" s="8"/>
      <c r="J93" s="8"/>
      <c r="K93" s="8" t="s">
        <v>160</v>
      </c>
      <c r="L93" s="8" t="s">
        <v>161</v>
      </c>
      <c r="M93" s="8" t="s">
        <v>54</v>
      </c>
      <c r="N93" s="34">
        <v>0</v>
      </c>
      <c r="O93" s="35"/>
      <c r="P93" s="35">
        <v>1420000</v>
      </c>
      <c r="Q93" s="36">
        <v>81943062</v>
      </c>
      <c r="R93" s="37"/>
      <c r="S93" s="14"/>
      <c r="T93" s="14"/>
      <c r="U93" s="14"/>
      <c r="V93" s="14"/>
      <c r="W93" s="38"/>
      <c r="X93" s="37"/>
      <c r="Y93" s="14"/>
      <c r="Z93" s="14"/>
      <c r="AA93" s="14"/>
      <c r="AB93" s="14"/>
      <c r="AC93" s="38"/>
    </row>
    <row r="94" spans="1:29" x14ac:dyDescent="0.25">
      <c r="A94" s="8" t="s">
        <v>58</v>
      </c>
      <c r="B94" s="8">
        <v>1</v>
      </c>
      <c r="C94" s="8" t="s">
        <v>156</v>
      </c>
      <c r="D94" s="8" t="s">
        <v>157</v>
      </c>
      <c r="E94" s="8" t="s">
        <v>158</v>
      </c>
      <c r="F94" s="9">
        <v>143</v>
      </c>
      <c r="G94" s="8" t="s">
        <v>159</v>
      </c>
      <c r="H94" s="8">
        <v>4</v>
      </c>
      <c r="I94" s="8"/>
      <c r="J94" s="8"/>
      <c r="K94" s="8" t="s">
        <v>160</v>
      </c>
      <c r="L94" s="8" t="s">
        <v>161</v>
      </c>
      <c r="M94" s="8" t="s">
        <v>54</v>
      </c>
      <c r="N94" s="34">
        <v>338421.80000000005</v>
      </c>
      <c r="O94" s="35"/>
      <c r="P94" s="35">
        <v>0</v>
      </c>
      <c r="Q94" s="36">
        <v>3045796.2</v>
      </c>
      <c r="R94" s="37"/>
      <c r="S94" s="14"/>
      <c r="T94" s="14"/>
      <c r="U94" s="14"/>
      <c r="V94" s="14"/>
      <c r="W94" s="38">
        <v>338421.80000000005</v>
      </c>
      <c r="X94" s="37"/>
      <c r="Y94" s="14"/>
      <c r="Z94" s="14"/>
      <c r="AA94" s="14"/>
      <c r="AB94" s="14"/>
      <c r="AC94" s="38"/>
    </row>
    <row r="95" spans="1:29" x14ac:dyDescent="0.25">
      <c r="A95" s="8" t="s">
        <v>58</v>
      </c>
      <c r="B95" s="8">
        <v>1</v>
      </c>
      <c r="C95" s="8" t="s">
        <v>156</v>
      </c>
      <c r="D95" s="8" t="s">
        <v>157</v>
      </c>
      <c r="E95" s="8" t="s">
        <v>162</v>
      </c>
      <c r="F95" s="9">
        <v>214</v>
      </c>
      <c r="G95" s="8" t="s">
        <v>165</v>
      </c>
      <c r="H95" s="8">
        <v>7</v>
      </c>
      <c r="I95" s="8"/>
      <c r="J95" s="8"/>
      <c r="K95" s="8" t="s">
        <v>160</v>
      </c>
      <c r="L95" s="8" t="s">
        <v>161</v>
      </c>
      <c r="M95" s="8" t="s">
        <v>88</v>
      </c>
      <c r="N95" s="34">
        <v>9021167.7000000011</v>
      </c>
      <c r="O95" s="35"/>
      <c r="P95" s="35">
        <v>0</v>
      </c>
      <c r="Q95" s="36">
        <v>149057289.30000001</v>
      </c>
      <c r="R95" s="37"/>
      <c r="S95" s="14"/>
      <c r="T95" s="14"/>
      <c r="U95" s="14"/>
      <c r="V95" s="14"/>
      <c r="W95" s="38"/>
      <c r="X95" s="37"/>
      <c r="Y95" s="14"/>
      <c r="Z95" s="14"/>
      <c r="AA95" s="14"/>
      <c r="AB95" s="14"/>
      <c r="AC95" s="38">
        <v>0</v>
      </c>
    </row>
    <row r="96" spans="1:29" x14ac:dyDescent="0.25">
      <c r="A96" s="8" t="s">
        <v>47</v>
      </c>
      <c r="B96" s="8">
        <v>3</v>
      </c>
      <c r="C96" s="8" t="s">
        <v>186</v>
      </c>
      <c r="D96" s="8" t="s">
        <v>187</v>
      </c>
      <c r="E96" s="8" t="s">
        <v>188</v>
      </c>
      <c r="F96" s="9">
        <v>794</v>
      </c>
      <c r="G96" s="8" t="s">
        <v>189</v>
      </c>
      <c r="H96" s="8">
        <v>2</v>
      </c>
      <c r="I96" s="8"/>
      <c r="J96" s="8"/>
      <c r="K96" s="8" t="s">
        <v>169</v>
      </c>
      <c r="L96" s="8" t="s">
        <v>173</v>
      </c>
      <c r="M96" s="8" t="s">
        <v>57</v>
      </c>
      <c r="N96" s="34">
        <v>1000000</v>
      </c>
      <c r="O96" s="35"/>
      <c r="P96" s="35">
        <v>0</v>
      </c>
      <c r="Q96" s="36">
        <v>0</v>
      </c>
      <c r="R96" s="37"/>
      <c r="S96" s="14"/>
      <c r="T96" s="14"/>
      <c r="U96" s="14"/>
      <c r="V96" s="14"/>
      <c r="W96" s="38"/>
      <c r="X96" s="37"/>
      <c r="Y96" s="14"/>
      <c r="Z96" s="14"/>
      <c r="AA96" s="14"/>
      <c r="AB96" s="14"/>
      <c r="AC96" s="38"/>
    </row>
    <row r="97" spans="1:29" x14ac:dyDescent="0.25">
      <c r="A97" s="8" t="s">
        <v>47</v>
      </c>
      <c r="B97" s="8">
        <v>3</v>
      </c>
      <c r="C97" s="8" t="s">
        <v>186</v>
      </c>
      <c r="D97" s="8" t="s">
        <v>187</v>
      </c>
      <c r="E97" s="8" t="s">
        <v>188</v>
      </c>
      <c r="F97" s="9">
        <v>794</v>
      </c>
      <c r="G97" s="8" t="s">
        <v>190</v>
      </c>
      <c r="H97" s="8">
        <v>3</v>
      </c>
      <c r="I97" s="8"/>
      <c r="J97" s="8"/>
      <c r="K97" s="8" t="s">
        <v>169</v>
      </c>
      <c r="L97" s="8" t="s">
        <v>173</v>
      </c>
      <c r="M97" s="8" t="s">
        <v>57</v>
      </c>
      <c r="N97" s="34">
        <v>3000000</v>
      </c>
      <c r="O97" s="35"/>
      <c r="P97" s="35">
        <v>0</v>
      </c>
      <c r="Q97" s="36">
        <v>0</v>
      </c>
      <c r="R97" s="37"/>
      <c r="S97" s="14"/>
      <c r="T97" s="14"/>
      <c r="U97" s="14"/>
      <c r="V97" s="14"/>
      <c r="W97" s="38"/>
      <c r="X97" s="37"/>
      <c r="Y97" s="14"/>
      <c r="Z97" s="14"/>
      <c r="AA97" s="14"/>
      <c r="AB97" s="14"/>
      <c r="AC97" s="38"/>
    </row>
    <row r="98" spans="1:29" x14ac:dyDescent="0.25">
      <c r="A98" s="8" t="s">
        <v>47</v>
      </c>
      <c r="B98" s="8">
        <v>3</v>
      </c>
      <c r="C98" s="8" t="s">
        <v>186</v>
      </c>
      <c r="D98" s="8" t="s">
        <v>187</v>
      </c>
      <c r="E98" s="8" t="s">
        <v>188</v>
      </c>
      <c r="F98" s="9">
        <v>794</v>
      </c>
      <c r="G98" s="8" t="s">
        <v>191</v>
      </c>
      <c r="H98" s="8">
        <v>4</v>
      </c>
      <c r="I98" s="8"/>
      <c r="J98" s="8"/>
      <c r="K98" s="8" t="s">
        <v>169</v>
      </c>
      <c r="L98" s="8" t="s">
        <v>173</v>
      </c>
      <c r="M98" s="8" t="s">
        <v>57</v>
      </c>
      <c r="N98" s="34">
        <v>800000</v>
      </c>
      <c r="O98" s="35"/>
      <c r="P98" s="35">
        <v>0</v>
      </c>
      <c r="Q98" s="36">
        <v>0</v>
      </c>
      <c r="R98" s="37"/>
      <c r="S98" s="14"/>
      <c r="T98" s="14"/>
      <c r="U98" s="14"/>
      <c r="V98" s="14"/>
      <c r="W98" s="38"/>
      <c r="X98" s="37"/>
      <c r="Y98" s="14"/>
      <c r="Z98" s="14"/>
      <c r="AA98" s="14"/>
      <c r="AB98" s="14"/>
      <c r="AC98" s="38"/>
    </row>
    <row r="99" spans="1:29" x14ac:dyDescent="0.25">
      <c r="A99" s="8" t="s">
        <v>47</v>
      </c>
      <c r="B99" s="8">
        <v>3</v>
      </c>
      <c r="C99" s="8" t="s">
        <v>112</v>
      </c>
      <c r="D99" s="8" t="s">
        <v>113</v>
      </c>
      <c r="E99" s="8" t="s">
        <v>114</v>
      </c>
      <c r="F99" s="9">
        <v>723</v>
      </c>
      <c r="G99" s="8" t="s">
        <v>120</v>
      </c>
      <c r="H99" s="8">
        <v>11</v>
      </c>
      <c r="I99" s="8"/>
      <c r="J99" s="8"/>
      <c r="K99" s="8" t="s">
        <v>110</v>
      </c>
      <c r="L99" s="8" t="s">
        <v>71</v>
      </c>
      <c r="M99" s="8" t="s">
        <v>88</v>
      </c>
      <c r="N99" s="34">
        <v>144900000</v>
      </c>
      <c r="O99" s="35"/>
      <c r="P99" s="35">
        <v>0</v>
      </c>
      <c r="Q99" s="36">
        <v>177100000</v>
      </c>
      <c r="R99" s="37"/>
      <c r="S99" s="14"/>
      <c r="T99" s="14"/>
      <c r="U99" s="14"/>
      <c r="V99" s="14">
        <v>144900000</v>
      </c>
      <c r="W99" s="38"/>
      <c r="X99" s="37"/>
      <c r="Y99" s="14"/>
      <c r="Z99" s="14"/>
      <c r="AA99" s="14"/>
      <c r="AB99" s="14"/>
      <c r="AC99" s="38">
        <v>0</v>
      </c>
    </row>
    <row r="100" spans="1:29" x14ac:dyDescent="0.25">
      <c r="A100" s="8" t="s">
        <v>47</v>
      </c>
      <c r="B100" s="8">
        <v>3</v>
      </c>
      <c r="C100" s="8" t="s">
        <v>112</v>
      </c>
      <c r="D100" s="8" t="s">
        <v>113</v>
      </c>
      <c r="E100" s="8" t="s">
        <v>114</v>
      </c>
      <c r="F100" s="9">
        <v>723</v>
      </c>
      <c r="G100" s="8" t="s">
        <v>118</v>
      </c>
      <c r="H100" s="8">
        <v>12</v>
      </c>
      <c r="I100" s="8"/>
      <c r="J100" s="8"/>
      <c r="K100" s="8" t="s">
        <v>110</v>
      </c>
      <c r="L100" s="8" t="s">
        <v>71</v>
      </c>
      <c r="M100" s="8" t="s">
        <v>88</v>
      </c>
      <c r="N100" s="34">
        <v>440000</v>
      </c>
      <c r="O100" s="35"/>
      <c r="P100" s="35">
        <v>0</v>
      </c>
      <c r="Q100" s="36">
        <v>21560000</v>
      </c>
      <c r="R100" s="37"/>
      <c r="S100" s="14"/>
      <c r="T100" s="14"/>
      <c r="U100" s="14"/>
      <c r="V100" s="14">
        <v>440000</v>
      </c>
      <c r="W100" s="38"/>
      <c r="X100" s="37"/>
      <c r="Y100" s="14"/>
      <c r="Z100" s="14"/>
      <c r="AA100" s="14"/>
      <c r="AB100" s="14"/>
      <c r="AC100" s="38">
        <v>0</v>
      </c>
    </row>
    <row r="101" spans="1:29" x14ac:dyDescent="0.25">
      <c r="A101" s="8" t="s">
        <v>47</v>
      </c>
      <c r="B101" s="8">
        <v>3</v>
      </c>
      <c r="C101" s="8" t="s">
        <v>112</v>
      </c>
      <c r="D101" s="8" t="s">
        <v>113</v>
      </c>
      <c r="E101" s="8" t="s">
        <v>114</v>
      </c>
      <c r="F101" s="9">
        <v>723</v>
      </c>
      <c r="G101" s="8" t="s">
        <v>115</v>
      </c>
      <c r="H101" s="8">
        <v>14</v>
      </c>
      <c r="I101" s="8"/>
      <c r="J101" s="8"/>
      <c r="K101" s="8" t="s">
        <v>110</v>
      </c>
      <c r="L101" s="8" t="s">
        <v>71</v>
      </c>
      <c r="M101" s="8" t="s">
        <v>88</v>
      </c>
      <c r="N101" s="34">
        <v>17100000</v>
      </c>
      <c r="O101" s="35"/>
      <c r="P101" s="35">
        <v>0</v>
      </c>
      <c r="Q101" s="36">
        <v>77900000</v>
      </c>
      <c r="R101" s="37"/>
      <c r="S101" s="14"/>
      <c r="T101" s="14"/>
      <c r="U101" s="14"/>
      <c r="V101" s="14">
        <v>17100000</v>
      </c>
      <c r="W101" s="38"/>
      <c r="X101" s="37"/>
      <c r="Y101" s="14"/>
      <c r="Z101" s="14"/>
      <c r="AA101" s="14"/>
      <c r="AB101" s="14"/>
      <c r="AC101" s="38">
        <v>0</v>
      </c>
    </row>
    <row r="102" spans="1:29" x14ac:dyDescent="0.25">
      <c r="A102" s="8" t="s">
        <v>58</v>
      </c>
      <c r="B102" s="8">
        <v>1</v>
      </c>
      <c r="C102" s="8" t="s">
        <v>182</v>
      </c>
      <c r="D102" s="8" t="s">
        <v>183</v>
      </c>
      <c r="E102" s="8" t="s">
        <v>184</v>
      </c>
      <c r="F102" s="9">
        <v>422</v>
      </c>
      <c r="G102" s="8" t="s">
        <v>185</v>
      </c>
      <c r="H102" s="8">
        <v>3</v>
      </c>
      <c r="I102" s="8"/>
      <c r="J102" s="8"/>
      <c r="K102" s="8" t="s">
        <v>169</v>
      </c>
      <c r="L102" s="8" t="s">
        <v>170</v>
      </c>
      <c r="M102" s="8" t="s">
        <v>57</v>
      </c>
      <c r="N102" s="34">
        <v>330000000</v>
      </c>
      <c r="O102" s="35">
        <v>0</v>
      </c>
      <c r="P102" s="35">
        <v>0</v>
      </c>
      <c r="Q102" s="36">
        <v>0</v>
      </c>
      <c r="R102" s="37"/>
      <c r="S102" s="14">
        <v>170000000</v>
      </c>
      <c r="T102" s="14"/>
      <c r="U102" s="14"/>
      <c r="V102" s="14"/>
      <c r="W102" s="38"/>
      <c r="X102" s="37"/>
      <c r="Y102" s="14"/>
      <c r="Z102" s="14"/>
      <c r="AA102" s="14"/>
      <c r="AB102" s="14"/>
      <c r="AC102" s="38"/>
    </row>
    <row r="103" spans="1:29" x14ac:dyDescent="0.25">
      <c r="A103" s="8" t="s">
        <v>58</v>
      </c>
      <c r="B103" s="8">
        <v>1</v>
      </c>
      <c r="C103" s="8" t="s">
        <v>248</v>
      </c>
      <c r="D103" s="8" t="s">
        <v>249</v>
      </c>
      <c r="E103" s="8" t="s">
        <v>250</v>
      </c>
      <c r="F103" s="9">
        <v>107</v>
      </c>
      <c r="G103" s="8" t="s">
        <v>251</v>
      </c>
      <c r="H103" s="8">
        <v>2</v>
      </c>
      <c r="I103" s="8"/>
      <c r="J103" s="8"/>
      <c r="K103" s="8" t="s">
        <v>247</v>
      </c>
      <c r="L103" s="8" t="s">
        <v>248</v>
      </c>
      <c r="M103" s="8" t="s">
        <v>88</v>
      </c>
      <c r="N103" s="34">
        <v>0</v>
      </c>
      <c r="O103" s="35"/>
      <c r="P103" s="35">
        <v>107897113.90000001</v>
      </c>
      <c r="Q103" s="36">
        <v>971074025.10000002</v>
      </c>
      <c r="R103" s="37"/>
      <c r="S103" s="14"/>
      <c r="T103" s="14"/>
      <c r="U103" s="14"/>
      <c r="V103" s="14"/>
      <c r="W103" s="38"/>
      <c r="X103" s="37"/>
      <c r="Y103" s="14"/>
      <c r="Z103" s="14"/>
      <c r="AA103" s="14"/>
      <c r="AB103" s="14"/>
      <c r="AC103" s="38">
        <v>107897113.90000001</v>
      </c>
    </row>
    <row r="104" spans="1:29" x14ac:dyDescent="0.25">
      <c r="A104" s="8" t="s">
        <v>58</v>
      </c>
      <c r="B104" s="8">
        <v>1</v>
      </c>
      <c r="C104" s="8" t="s">
        <v>248</v>
      </c>
      <c r="D104" s="8" t="s">
        <v>249</v>
      </c>
      <c r="E104" s="8" t="s">
        <v>253</v>
      </c>
      <c r="F104" s="9">
        <v>182</v>
      </c>
      <c r="G104" s="8" t="s">
        <v>254</v>
      </c>
      <c r="H104" s="8">
        <v>1</v>
      </c>
      <c r="I104" s="8"/>
      <c r="J104" s="8"/>
      <c r="K104" s="8" t="s">
        <v>247</v>
      </c>
      <c r="L104" s="8" t="s">
        <v>248</v>
      </c>
      <c r="M104" s="8" t="s">
        <v>88</v>
      </c>
      <c r="N104" s="34">
        <v>6000000</v>
      </c>
      <c r="O104" s="35">
        <v>1800000</v>
      </c>
      <c r="P104" s="35">
        <v>3000000</v>
      </c>
      <c r="Q104" s="36">
        <v>732423726</v>
      </c>
      <c r="R104" s="37"/>
      <c r="S104" s="14"/>
      <c r="T104" s="14"/>
      <c r="U104" s="14"/>
      <c r="V104" s="14"/>
      <c r="W104" s="38"/>
      <c r="X104" s="37"/>
      <c r="Y104" s="14"/>
      <c r="Z104" s="14"/>
      <c r="AA104" s="14"/>
      <c r="AB104" s="14"/>
      <c r="AC104" s="38">
        <v>3000000</v>
      </c>
    </row>
    <row r="105" spans="1:29" x14ac:dyDescent="0.25">
      <c r="A105" s="8" t="s">
        <v>58</v>
      </c>
      <c r="B105" s="8">
        <v>1</v>
      </c>
      <c r="C105" s="8" t="s">
        <v>248</v>
      </c>
      <c r="D105" s="8" t="s">
        <v>249</v>
      </c>
      <c r="E105" s="8" t="s">
        <v>250</v>
      </c>
      <c r="F105" s="9">
        <v>107</v>
      </c>
      <c r="G105" s="8" t="s">
        <v>255</v>
      </c>
      <c r="H105" s="8">
        <v>1</v>
      </c>
      <c r="I105" s="8"/>
      <c r="J105" s="8"/>
      <c r="K105" s="8" t="s">
        <v>247</v>
      </c>
      <c r="L105" s="8" t="s">
        <v>248</v>
      </c>
      <c r="M105" s="8" t="s">
        <v>88</v>
      </c>
      <c r="N105" s="34">
        <v>23124401</v>
      </c>
      <c r="O105" s="35"/>
      <c r="P105" s="35">
        <v>0</v>
      </c>
      <c r="Q105" s="36">
        <v>2294617391</v>
      </c>
      <c r="R105" s="37"/>
      <c r="S105" s="14"/>
      <c r="T105" s="14"/>
      <c r="U105" s="14"/>
      <c r="V105" s="14"/>
      <c r="W105" s="38"/>
      <c r="X105" s="37"/>
      <c r="Y105" s="14"/>
      <c r="Z105" s="14"/>
      <c r="AA105" s="14"/>
      <c r="AB105" s="14"/>
      <c r="AC105" s="38">
        <v>0</v>
      </c>
    </row>
    <row r="106" spans="1:29" x14ac:dyDescent="0.25">
      <c r="A106" s="8" t="s">
        <v>58</v>
      </c>
      <c r="B106" s="8">
        <v>1</v>
      </c>
      <c r="C106" s="8" t="s">
        <v>248</v>
      </c>
      <c r="D106" s="8" t="s">
        <v>249</v>
      </c>
      <c r="E106" s="8" t="s">
        <v>252</v>
      </c>
      <c r="F106" s="9">
        <v>166</v>
      </c>
      <c r="G106" s="8" t="s">
        <v>89</v>
      </c>
      <c r="H106" s="8">
        <v>6</v>
      </c>
      <c r="I106" s="8"/>
      <c r="J106" s="8"/>
      <c r="K106" s="8" t="s">
        <v>247</v>
      </c>
      <c r="L106" s="8" t="s">
        <v>248</v>
      </c>
      <c r="M106" s="8" t="s">
        <v>88</v>
      </c>
      <c r="N106" s="34">
        <v>15747613</v>
      </c>
      <c r="O106" s="35"/>
      <c r="P106" s="35">
        <v>0</v>
      </c>
      <c r="Q106" s="36">
        <v>960512161</v>
      </c>
      <c r="R106" s="37"/>
      <c r="S106" s="14"/>
      <c r="T106" s="14"/>
      <c r="U106" s="14"/>
      <c r="V106" s="14"/>
      <c r="W106" s="38"/>
      <c r="X106" s="37"/>
      <c r="Y106" s="14"/>
      <c r="Z106" s="14"/>
      <c r="AA106" s="14"/>
      <c r="AB106" s="14"/>
      <c r="AC106" s="38">
        <v>0</v>
      </c>
    </row>
    <row r="107" spans="1:29" x14ac:dyDescent="0.25">
      <c r="A107" s="8" t="s">
        <v>58</v>
      </c>
      <c r="B107" s="8">
        <v>1</v>
      </c>
      <c r="C107" s="8" t="s">
        <v>129</v>
      </c>
      <c r="D107" s="8" t="s">
        <v>130</v>
      </c>
      <c r="E107" s="8" t="s">
        <v>214</v>
      </c>
      <c r="F107" s="9">
        <v>190</v>
      </c>
      <c r="G107" s="8" t="s">
        <v>231</v>
      </c>
      <c r="H107" s="8">
        <v>14</v>
      </c>
      <c r="I107" s="8" t="s">
        <v>232</v>
      </c>
      <c r="J107" s="8">
        <v>1</v>
      </c>
      <c r="K107" s="8" t="s">
        <v>212</v>
      </c>
      <c r="L107" s="8" t="s">
        <v>71</v>
      </c>
      <c r="M107" s="8" t="s">
        <v>54</v>
      </c>
      <c r="N107" s="34">
        <v>0</v>
      </c>
      <c r="O107" s="35">
        <v>0</v>
      </c>
      <c r="P107" s="35">
        <v>74035059</v>
      </c>
      <c r="Q107" s="36">
        <v>0</v>
      </c>
      <c r="R107" s="37"/>
      <c r="S107" s="14"/>
      <c r="T107" s="14"/>
      <c r="U107" s="14">
        <v>0</v>
      </c>
      <c r="V107" s="14"/>
      <c r="W107" s="38"/>
      <c r="X107" s="37"/>
      <c r="Y107" s="14"/>
      <c r="Z107" s="14"/>
      <c r="AA107" s="14"/>
      <c r="AB107" s="14"/>
      <c r="AC107" s="38"/>
    </row>
    <row r="108" spans="1:29" x14ac:dyDescent="0.25">
      <c r="A108" s="8" t="s">
        <v>58</v>
      </c>
      <c r="B108" s="8">
        <v>1</v>
      </c>
      <c r="C108" s="8" t="s">
        <v>129</v>
      </c>
      <c r="D108" s="8" t="s">
        <v>130</v>
      </c>
      <c r="E108" s="8" t="s">
        <v>214</v>
      </c>
      <c r="F108" s="9">
        <v>190</v>
      </c>
      <c r="G108" s="8" t="s">
        <v>231</v>
      </c>
      <c r="H108" s="8">
        <v>14</v>
      </c>
      <c r="I108" s="8" t="s">
        <v>233</v>
      </c>
      <c r="J108" s="8">
        <v>2</v>
      </c>
      <c r="K108" s="8" t="s">
        <v>212</v>
      </c>
      <c r="L108" s="8" t="s">
        <v>71</v>
      </c>
      <c r="M108" s="8" t="s">
        <v>54</v>
      </c>
      <c r="N108" s="34">
        <v>0</v>
      </c>
      <c r="O108" s="35">
        <v>0</v>
      </c>
      <c r="P108" s="35">
        <v>18628625</v>
      </c>
      <c r="Q108" s="36">
        <v>0</v>
      </c>
      <c r="R108" s="37"/>
      <c r="S108" s="14"/>
      <c r="T108" s="14"/>
      <c r="U108" s="14">
        <v>0</v>
      </c>
      <c r="V108" s="14"/>
      <c r="W108" s="38"/>
      <c r="X108" s="37"/>
      <c r="Y108" s="14"/>
      <c r="Z108" s="14"/>
      <c r="AA108" s="14"/>
      <c r="AB108" s="14"/>
      <c r="AC108" s="38"/>
    </row>
    <row r="109" spans="1:29" x14ac:dyDescent="0.25">
      <c r="A109" s="8" t="s">
        <v>58</v>
      </c>
      <c r="B109" s="8">
        <v>1</v>
      </c>
      <c r="C109" s="8" t="s">
        <v>129</v>
      </c>
      <c r="D109" s="8" t="s">
        <v>130</v>
      </c>
      <c r="E109" s="8" t="s">
        <v>131</v>
      </c>
      <c r="F109" s="9">
        <v>150</v>
      </c>
      <c r="G109" s="8" t="s">
        <v>213</v>
      </c>
      <c r="H109" s="8">
        <v>17</v>
      </c>
      <c r="I109" s="8"/>
      <c r="J109" s="8"/>
      <c r="K109" s="8" t="s">
        <v>212</v>
      </c>
      <c r="L109" s="8" t="s">
        <v>169</v>
      </c>
      <c r="M109" s="8" t="s">
        <v>54</v>
      </c>
      <c r="N109" s="34">
        <v>609884099.89999986</v>
      </c>
      <c r="O109" s="35">
        <v>0</v>
      </c>
      <c r="P109" s="35">
        <v>0</v>
      </c>
      <c r="Q109" s="36">
        <v>449390051.09999996</v>
      </c>
      <c r="R109" s="37"/>
      <c r="S109" s="14">
        <v>150000000</v>
      </c>
      <c r="T109" s="14"/>
      <c r="U109" s="14">
        <v>609884099.89999986</v>
      </c>
      <c r="V109" s="14"/>
      <c r="W109" s="38"/>
      <c r="X109" s="37"/>
      <c r="Y109" s="14"/>
      <c r="Z109" s="14"/>
      <c r="AA109" s="14"/>
      <c r="AB109" s="14"/>
      <c r="AC109" s="38"/>
    </row>
    <row r="110" spans="1:29" x14ac:dyDescent="0.25">
      <c r="A110" s="8" t="s">
        <v>58</v>
      </c>
      <c r="B110" s="8">
        <v>1</v>
      </c>
      <c r="C110" s="8" t="s">
        <v>129</v>
      </c>
      <c r="D110" s="8" t="s">
        <v>130</v>
      </c>
      <c r="E110" s="8" t="s">
        <v>210</v>
      </c>
      <c r="F110" s="9">
        <v>172</v>
      </c>
      <c r="G110" s="8" t="s">
        <v>211</v>
      </c>
      <c r="H110" s="8">
        <v>11</v>
      </c>
      <c r="I110" s="8"/>
      <c r="J110" s="8"/>
      <c r="K110" s="8" t="s">
        <v>212</v>
      </c>
      <c r="L110" s="8" t="s">
        <v>71</v>
      </c>
      <c r="M110" s="8" t="s">
        <v>54</v>
      </c>
      <c r="N110" s="34">
        <v>5811500</v>
      </c>
      <c r="O110" s="35">
        <v>0</v>
      </c>
      <c r="P110" s="35">
        <v>0</v>
      </c>
      <c r="Q110" s="36">
        <v>56746500</v>
      </c>
      <c r="R110" s="37"/>
      <c r="S110" s="14"/>
      <c r="T110" s="14"/>
      <c r="U110" s="14">
        <v>5811500</v>
      </c>
      <c r="V110" s="14"/>
      <c r="W110" s="38"/>
      <c r="X110" s="37"/>
      <c r="Y110" s="14"/>
      <c r="Z110" s="14"/>
      <c r="AA110" s="14"/>
      <c r="AB110" s="14"/>
      <c r="AC110" s="38"/>
    </row>
    <row r="111" spans="1:29" x14ac:dyDescent="0.25">
      <c r="A111" s="8" t="s">
        <v>58</v>
      </c>
      <c r="B111" s="8">
        <v>1</v>
      </c>
      <c r="C111" s="8" t="s">
        <v>129</v>
      </c>
      <c r="D111" s="8" t="s">
        <v>130</v>
      </c>
      <c r="E111" s="8" t="s">
        <v>210</v>
      </c>
      <c r="F111" s="9">
        <v>172</v>
      </c>
      <c r="G111" s="8" t="s">
        <v>221</v>
      </c>
      <c r="H111" s="8">
        <v>13</v>
      </c>
      <c r="I111" s="8"/>
      <c r="J111" s="8"/>
      <c r="K111" s="8" t="s">
        <v>212</v>
      </c>
      <c r="L111" s="8" t="s">
        <v>71</v>
      </c>
      <c r="M111" s="8" t="s">
        <v>54</v>
      </c>
      <c r="N111" s="34">
        <v>19354016</v>
      </c>
      <c r="O111" s="35">
        <v>0</v>
      </c>
      <c r="P111" s="35">
        <v>0</v>
      </c>
      <c r="Q111" s="36">
        <v>240788875</v>
      </c>
      <c r="R111" s="37"/>
      <c r="S111" s="14"/>
      <c r="T111" s="14"/>
      <c r="U111" s="14">
        <v>19354016</v>
      </c>
      <c r="V111" s="14"/>
      <c r="W111" s="38"/>
      <c r="X111" s="37"/>
      <c r="Y111" s="14"/>
      <c r="Z111" s="14"/>
      <c r="AA111" s="14"/>
      <c r="AB111" s="14"/>
      <c r="AC111" s="38"/>
    </row>
    <row r="112" spans="1:29" x14ac:dyDescent="0.25">
      <c r="A112" s="8" t="s">
        <v>58</v>
      </c>
      <c r="B112" s="8">
        <v>1</v>
      </c>
      <c r="C112" s="8" t="s">
        <v>129</v>
      </c>
      <c r="D112" s="8" t="s">
        <v>130</v>
      </c>
      <c r="E112" s="8" t="s">
        <v>210</v>
      </c>
      <c r="F112" s="9">
        <v>172</v>
      </c>
      <c r="G112" s="8" t="s">
        <v>225</v>
      </c>
      <c r="H112" s="8">
        <v>16</v>
      </c>
      <c r="I112" s="8"/>
      <c r="J112" s="8"/>
      <c r="K112" s="8" t="s">
        <v>212</v>
      </c>
      <c r="L112" s="8" t="s">
        <v>87</v>
      </c>
      <c r="M112" s="8" t="s">
        <v>54</v>
      </c>
      <c r="N112" s="34">
        <v>39305088.759999998</v>
      </c>
      <c r="O112" s="35">
        <v>0</v>
      </c>
      <c r="P112" s="35">
        <v>0</v>
      </c>
      <c r="Q112" s="36">
        <v>943322130.24000001</v>
      </c>
      <c r="R112" s="37"/>
      <c r="S112" s="14"/>
      <c r="T112" s="14"/>
      <c r="U112" s="14">
        <v>39305088.759999998</v>
      </c>
      <c r="V112" s="14"/>
      <c r="W112" s="38"/>
      <c r="X112" s="37"/>
      <c r="Y112" s="14"/>
      <c r="Z112" s="14"/>
      <c r="AA112" s="14"/>
      <c r="AB112" s="14"/>
      <c r="AC112" s="38"/>
    </row>
    <row r="113" spans="1:29" x14ac:dyDescent="0.25">
      <c r="A113" s="8" t="s">
        <v>58</v>
      </c>
      <c r="B113" s="8">
        <v>1</v>
      </c>
      <c r="C113" s="8" t="s">
        <v>129</v>
      </c>
      <c r="D113" s="8" t="s">
        <v>130</v>
      </c>
      <c r="E113" s="8" t="s">
        <v>210</v>
      </c>
      <c r="F113" s="9">
        <v>172</v>
      </c>
      <c r="G113" s="8" t="s">
        <v>241</v>
      </c>
      <c r="H113" s="8">
        <v>17</v>
      </c>
      <c r="I113" s="8"/>
      <c r="J113" s="8"/>
      <c r="K113" s="8" t="s">
        <v>212</v>
      </c>
      <c r="L113" s="8" t="s">
        <v>169</v>
      </c>
      <c r="M113" s="8" t="s">
        <v>54</v>
      </c>
      <c r="N113" s="34">
        <v>222991478.44</v>
      </c>
      <c r="O113" s="35">
        <v>0</v>
      </c>
      <c r="P113" s="35">
        <v>0</v>
      </c>
      <c r="Q113" s="36">
        <v>526683982.56</v>
      </c>
      <c r="R113" s="37"/>
      <c r="S113" s="14">
        <v>222991478.44</v>
      </c>
      <c r="T113" s="14"/>
      <c r="U113" s="14">
        <v>222991478.44</v>
      </c>
      <c r="V113" s="14"/>
      <c r="W113" s="38"/>
      <c r="X113" s="37"/>
      <c r="Y113" s="14"/>
      <c r="Z113" s="14"/>
      <c r="AA113" s="14"/>
      <c r="AB113" s="14"/>
      <c r="AC113" s="38"/>
    </row>
    <row r="114" spans="1:29" x14ac:dyDescent="0.25">
      <c r="A114" s="8" t="s">
        <v>58</v>
      </c>
      <c r="B114" s="8">
        <v>1</v>
      </c>
      <c r="C114" s="8" t="s">
        <v>129</v>
      </c>
      <c r="D114" s="8" t="s">
        <v>130</v>
      </c>
      <c r="E114" s="8" t="s">
        <v>210</v>
      </c>
      <c r="F114" s="9">
        <v>172</v>
      </c>
      <c r="G114" s="8" t="s">
        <v>242</v>
      </c>
      <c r="H114" s="8">
        <v>18</v>
      </c>
      <c r="I114" s="8"/>
      <c r="J114" s="8"/>
      <c r="K114" s="8" t="s">
        <v>212</v>
      </c>
      <c r="L114" s="8" t="s">
        <v>87</v>
      </c>
      <c r="M114" s="8" t="s">
        <v>54</v>
      </c>
      <c r="N114" s="34">
        <v>48917859.840000004</v>
      </c>
      <c r="O114" s="35">
        <v>0</v>
      </c>
      <c r="P114" s="35">
        <v>0</v>
      </c>
      <c r="Q114" s="36">
        <v>1174028636.1600001</v>
      </c>
      <c r="R114" s="37"/>
      <c r="S114" s="14"/>
      <c r="T114" s="14"/>
      <c r="U114" s="14">
        <v>48917859.840000004</v>
      </c>
      <c r="V114" s="14"/>
      <c r="W114" s="38"/>
      <c r="X114" s="37"/>
      <c r="Y114" s="14"/>
      <c r="Z114" s="14"/>
      <c r="AA114" s="14"/>
      <c r="AB114" s="14"/>
      <c r="AC114" s="38"/>
    </row>
    <row r="115" spans="1:29" x14ac:dyDescent="0.25">
      <c r="A115" s="8" t="s">
        <v>58</v>
      </c>
      <c r="B115" s="8">
        <v>1</v>
      </c>
      <c r="C115" s="8" t="s">
        <v>129</v>
      </c>
      <c r="D115" s="8" t="s">
        <v>130</v>
      </c>
      <c r="E115" s="8" t="s">
        <v>214</v>
      </c>
      <c r="F115" s="9">
        <v>190</v>
      </c>
      <c r="G115" s="8" t="s">
        <v>215</v>
      </c>
      <c r="H115" s="8">
        <v>11</v>
      </c>
      <c r="I115" s="8" t="s">
        <v>216</v>
      </c>
      <c r="J115" s="8">
        <v>1</v>
      </c>
      <c r="K115" s="8" t="s">
        <v>212</v>
      </c>
      <c r="L115" s="8" t="s">
        <v>169</v>
      </c>
      <c r="M115" s="8" t="s">
        <v>54</v>
      </c>
      <c r="N115" s="34">
        <v>120140999.99999999</v>
      </c>
      <c r="O115" s="35">
        <v>0</v>
      </c>
      <c r="P115" s="35">
        <v>0</v>
      </c>
      <c r="Q115" s="36">
        <v>51489000</v>
      </c>
      <c r="R115" s="37"/>
      <c r="S115" s="14">
        <v>120140999.99999999</v>
      </c>
      <c r="T115" s="14"/>
      <c r="U115" s="14">
        <v>120140999.99999999</v>
      </c>
      <c r="V115" s="14"/>
      <c r="W115" s="38"/>
      <c r="X115" s="37"/>
      <c r="Y115" s="14"/>
      <c r="Z115" s="14"/>
      <c r="AA115" s="14"/>
      <c r="AB115" s="14"/>
      <c r="AC115" s="38"/>
    </row>
    <row r="116" spans="1:29" x14ac:dyDescent="0.25">
      <c r="A116" s="8" t="s">
        <v>58</v>
      </c>
      <c r="B116" s="8">
        <v>1</v>
      </c>
      <c r="C116" s="8" t="s">
        <v>129</v>
      </c>
      <c r="D116" s="8" t="s">
        <v>130</v>
      </c>
      <c r="E116" s="8" t="s">
        <v>214</v>
      </c>
      <c r="F116" s="9">
        <v>190</v>
      </c>
      <c r="G116" s="8" t="s">
        <v>215</v>
      </c>
      <c r="H116" s="8">
        <v>11</v>
      </c>
      <c r="I116" s="8" t="s">
        <v>217</v>
      </c>
      <c r="J116" s="8">
        <v>2</v>
      </c>
      <c r="K116" s="8" t="s">
        <v>212</v>
      </c>
      <c r="L116" s="8" t="s">
        <v>169</v>
      </c>
      <c r="M116" s="8" t="s">
        <v>54</v>
      </c>
      <c r="N116" s="34">
        <v>4459000</v>
      </c>
      <c r="O116" s="35">
        <v>0</v>
      </c>
      <c r="P116" s="35">
        <v>0</v>
      </c>
      <c r="Q116" s="36">
        <v>1911000</v>
      </c>
      <c r="R116" s="37"/>
      <c r="S116" s="14"/>
      <c r="T116" s="14"/>
      <c r="U116" s="14">
        <v>4459000</v>
      </c>
      <c r="V116" s="14"/>
      <c r="W116" s="38"/>
      <c r="X116" s="37"/>
      <c r="Y116" s="14"/>
      <c r="Z116" s="14"/>
      <c r="AA116" s="14"/>
      <c r="AB116" s="14"/>
      <c r="AC116" s="38"/>
    </row>
    <row r="117" spans="1:29" x14ac:dyDescent="0.25">
      <c r="A117" s="8" t="s">
        <v>58</v>
      </c>
      <c r="B117" s="8">
        <v>1</v>
      </c>
      <c r="C117" s="8" t="s">
        <v>129</v>
      </c>
      <c r="D117" s="8" t="s">
        <v>130</v>
      </c>
      <c r="E117" s="8" t="s">
        <v>214</v>
      </c>
      <c r="F117" s="9">
        <v>190</v>
      </c>
      <c r="G117" s="8" t="s">
        <v>218</v>
      </c>
      <c r="H117" s="8">
        <v>12</v>
      </c>
      <c r="I117" s="8" t="s">
        <v>219</v>
      </c>
      <c r="J117" s="8">
        <v>1</v>
      </c>
      <c r="K117" s="8" t="s">
        <v>212</v>
      </c>
      <c r="L117" s="8" t="s">
        <v>87</v>
      </c>
      <c r="M117" s="8" t="s">
        <v>54</v>
      </c>
      <c r="N117" s="34">
        <v>21970000</v>
      </c>
      <c r="O117" s="35">
        <v>0</v>
      </c>
      <c r="P117" s="35">
        <v>0</v>
      </c>
      <c r="Q117" s="36">
        <v>65910000</v>
      </c>
      <c r="R117" s="37"/>
      <c r="S117" s="14"/>
      <c r="T117" s="14"/>
      <c r="U117" s="14">
        <v>21970000</v>
      </c>
      <c r="V117" s="14"/>
      <c r="W117" s="38"/>
      <c r="X117" s="37"/>
      <c r="Y117" s="14"/>
      <c r="Z117" s="14"/>
      <c r="AA117" s="14"/>
      <c r="AB117" s="14"/>
      <c r="AC117" s="38"/>
    </row>
    <row r="118" spans="1:29" x14ac:dyDescent="0.25">
      <c r="A118" s="8" t="s">
        <v>58</v>
      </c>
      <c r="B118" s="8">
        <v>1</v>
      </c>
      <c r="C118" s="8" t="s">
        <v>129</v>
      </c>
      <c r="D118" s="8" t="s">
        <v>130</v>
      </c>
      <c r="E118" s="8" t="s">
        <v>214</v>
      </c>
      <c r="F118" s="9">
        <v>190</v>
      </c>
      <c r="G118" s="8" t="s">
        <v>218</v>
      </c>
      <c r="H118" s="8">
        <v>12</v>
      </c>
      <c r="I118" s="8" t="s">
        <v>220</v>
      </c>
      <c r="J118" s="8">
        <v>2</v>
      </c>
      <c r="K118" s="8" t="s">
        <v>212</v>
      </c>
      <c r="L118" s="8" t="s">
        <v>77</v>
      </c>
      <c r="M118" s="8" t="s">
        <v>54</v>
      </c>
      <c r="N118" s="34">
        <v>10150000</v>
      </c>
      <c r="O118" s="35">
        <v>0</v>
      </c>
      <c r="P118" s="35">
        <v>0</v>
      </c>
      <c r="Q118" s="36">
        <v>4350000</v>
      </c>
      <c r="R118" s="37"/>
      <c r="S118" s="14"/>
      <c r="T118" s="14"/>
      <c r="U118" s="14">
        <v>10150000</v>
      </c>
      <c r="V118" s="14"/>
      <c r="W118" s="38"/>
      <c r="X118" s="37"/>
      <c r="Y118" s="14"/>
      <c r="Z118" s="14"/>
      <c r="AA118" s="14"/>
      <c r="AB118" s="14"/>
      <c r="AC118" s="38"/>
    </row>
    <row r="119" spans="1:29" x14ac:dyDescent="0.25">
      <c r="A119" s="8" t="s">
        <v>58</v>
      </c>
      <c r="B119" s="8">
        <v>1</v>
      </c>
      <c r="C119" s="8" t="s">
        <v>129</v>
      </c>
      <c r="D119" s="8" t="s">
        <v>130</v>
      </c>
      <c r="E119" s="8" t="s">
        <v>214</v>
      </c>
      <c r="F119" s="9">
        <v>190</v>
      </c>
      <c r="G119" s="8" t="s">
        <v>222</v>
      </c>
      <c r="H119" s="8">
        <v>13</v>
      </c>
      <c r="I119" s="8" t="s">
        <v>223</v>
      </c>
      <c r="J119" s="8">
        <v>2</v>
      </c>
      <c r="K119" s="8" t="s">
        <v>212</v>
      </c>
      <c r="L119" s="8" t="s">
        <v>87</v>
      </c>
      <c r="M119" s="8" t="s">
        <v>54</v>
      </c>
      <c r="N119" s="34">
        <v>23609.920000000002</v>
      </c>
      <c r="O119" s="35">
        <v>0</v>
      </c>
      <c r="P119" s="35">
        <v>0</v>
      </c>
      <c r="Q119" s="36">
        <v>566638.07999999996</v>
      </c>
      <c r="R119" s="37"/>
      <c r="S119" s="14"/>
      <c r="T119" s="14"/>
      <c r="U119" s="14">
        <v>23609.920000000002</v>
      </c>
      <c r="V119" s="14"/>
      <c r="W119" s="38"/>
      <c r="X119" s="37"/>
      <c r="Y119" s="14"/>
      <c r="Z119" s="14"/>
      <c r="AA119" s="14"/>
      <c r="AB119" s="14"/>
      <c r="AC119" s="38"/>
    </row>
    <row r="120" spans="1:29" x14ac:dyDescent="0.25">
      <c r="A120" s="8" t="s">
        <v>58</v>
      </c>
      <c r="B120" s="8">
        <v>1</v>
      </c>
      <c r="C120" s="8" t="s">
        <v>129</v>
      </c>
      <c r="D120" s="8" t="s">
        <v>130</v>
      </c>
      <c r="E120" s="8" t="s">
        <v>214</v>
      </c>
      <c r="F120" s="9">
        <v>190</v>
      </c>
      <c r="G120" s="8" t="s">
        <v>222</v>
      </c>
      <c r="H120" s="8">
        <v>13</v>
      </c>
      <c r="I120" s="8" t="s">
        <v>224</v>
      </c>
      <c r="J120" s="8">
        <v>3</v>
      </c>
      <c r="K120" s="8" t="s">
        <v>212</v>
      </c>
      <c r="L120" s="8" t="s">
        <v>87</v>
      </c>
      <c r="M120" s="8" t="s">
        <v>54</v>
      </c>
      <c r="N120" s="34">
        <v>14935.12</v>
      </c>
      <c r="O120" s="35">
        <v>0</v>
      </c>
      <c r="P120" s="35">
        <v>0</v>
      </c>
      <c r="Q120" s="36">
        <v>358442.88</v>
      </c>
      <c r="R120" s="37"/>
      <c r="S120" s="14"/>
      <c r="T120" s="14"/>
      <c r="U120" s="14">
        <v>14935.12</v>
      </c>
      <c r="V120" s="14"/>
      <c r="W120" s="38"/>
      <c r="X120" s="37"/>
      <c r="Y120" s="14"/>
      <c r="Z120" s="14"/>
      <c r="AA120" s="14"/>
      <c r="AB120" s="14"/>
      <c r="AC120" s="38"/>
    </row>
    <row r="121" spans="1:29" x14ac:dyDescent="0.25">
      <c r="A121" s="8" t="s">
        <v>58</v>
      </c>
      <c r="B121" s="8">
        <v>1</v>
      </c>
      <c r="C121" s="8" t="s">
        <v>129</v>
      </c>
      <c r="D121" s="8" t="s">
        <v>130</v>
      </c>
      <c r="E121" s="8" t="s">
        <v>214</v>
      </c>
      <c r="F121" s="9">
        <v>190</v>
      </c>
      <c r="G121" s="8" t="s">
        <v>222</v>
      </c>
      <c r="H121" s="8">
        <v>13</v>
      </c>
      <c r="I121" s="8" t="s">
        <v>226</v>
      </c>
      <c r="J121" s="8">
        <v>4</v>
      </c>
      <c r="K121" s="8" t="s">
        <v>212</v>
      </c>
      <c r="L121" s="8" t="s">
        <v>87</v>
      </c>
      <c r="M121" s="8" t="s">
        <v>54</v>
      </c>
      <c r="N121" s="34">
        <v>12876.48</v>
      </c>
      <c r="O121" s="35">
        <v>0</v>
      </c>
      <c r="P121" s="35">
        <v>0</v>
      </c>
      <c r="Q121" s="36">
        <v>309035.52000000002</v>
      </c>
      <c r="R121" s="37"/>
      <c r="S121" s="14"/>
      <c r="T121" s="14"/>
      <c r="U121" s="14">
        <v>12876.48</v>
      </c>
      <c r="V121" s="14"/>
      <c r="W121" s="38"/>
      <c r="X121" s="37"/>
      <c r="Y121" s="14"/>
      <c r="Z121" s="14"/>
      <c r="AA121" s="14"/>
      <c r="AB121" s="14"/>
      <c r="AC121" s="38"/>
    </row>
    <row r="122" spans="1:29" x14ac:dyDescent="0.25">
      <c r="A122" s="8" t="s">
        <v>58</v>
      </c>
      <c r="B122" s="8">
        <v>1</v>
      </c>
      <c r="C122" s="8" t="s">
        <v>129</v>
      </c>
      <c r="D122" s="8" t="s">
        <v>130</v>
      </c>
      <c r="E122" s="8" t="s">
        <v>214</v>
      </c>
      <c r="F122" s="9">
        <v>190</v>
      </c>
      <c r="G122" s="8" t="s">
        <v>222</v>
      </c>
      <c r="H122" s="8">
        <v>13</v>
      </c>
      <c r="I122" s="8" t="s">
        <v>227</v>
      </c>
      <c r="J122" s="8">
        <v>5</v>
      </c>
      <c r="K122" s="8" t="s">
        <v>212</v>
      </c>
      <c r="L122" s="8" t="s">
        <v>87</v>
      </c>
      <c r="M122" s="8" t="s">
        <v>54</v>
      </c>
      <c r="N122" s="34">
        <v>10048.960000000001</v>
      </c>
      <c r="O122" s="35">
        <v>0</v>
      </c>
      <c r="P122" s="35">
        <v>0</v>
      </c>
      <c r="Q122" s="36">
        <v>241175.04000000001</v>
      </c>
      <c r="R122" s="37"/>
      <c r="S122" s="14"/>
      <c r="T122" s="14"/>
      <c r="U122" s="14">
        <v>10048.960000000001</v>
      </c>
      <c r="V122" s="14"/>
      <c r="W122" s="38"/>
      <c r="X122" s="37"/>
      <c r="Y122" s="14"/>
      <c r="Z122" s="14"/>
      <c r="AA122" s="14"/>
      <c r="AB122" s="14"/>
      <c r="AC122" s="38"/>
    </row>
    <row r="123" spans="1:29" x14ac:dyDescent="0.25">
      <c r="A123" s="8" t="s">
        <v>58</v>
      </c>
      <c r="B123" s="8">
        <v>1</v>
      </c>
      <c r="C123" s="8" t="s">
        <v>129</v>
      </c>
      <c r="D123" s="8" t="s">
        <v>130</v>
      </c>
      <c r="E123" s="8" t="s">
        <v>214</v>
      </c>
      <c r="F123" s="9">
        <v>190</v>
      </c>
      <c r="G123" s="8" t="s">
        <v>222</v>
      </c>
      <c r="H123" s="8">
        <v>13</v>
      </c>
      <c r="I123" s="8" t="s">
        <v>228</v>
      </c>
      <c r="J123" s="8">
        <v>6</v>
      </c>
      <c r="K123" s="8" t="s">
        <v>212</v>
      </c>
      <c r="L123" s="8" t="s">
        <v>87</v>
      </c>
      <c r="M123" s="8" t="s">
        <v>54</v>
      </c>
      <c r="N123" s="34">
        <v>9317.9600000000009</v>
      </c>
      <c r="O123" s="35">
        <v>0</v>
      </c>
      <c r="P123" s="35">
        <v>0</v>
      </c>
      <c r="Q123" s="36">
        <v>223631.04</v>
      </c>
      <c r="R123" s="37"/>
      <c r="S123" s="14"/>
      <c r="T123" s="14"/>
      <c r="U123" s="14">
        <v>9317.9600000000009</v>
      </c>
      <c r="V123" s="14"/>
      <c r="W123" s="38"/>
      <c r="X123" s="37"/>
      <c r="Y123" s="14"/>
      <c r="Z123" s="14"/>
      <c r="AA123" s="14"/>
      <c r="AB123" s="14"/>
      <c r="AC123" s="38"/>
    </row>
    <row r="124" spans="1:29" x14ac:dyDescent="0.25">
      <c r="A124" s="8" t="s">
        <v>58</v>
      </c>
      <c r="B124" s="8">
        <v>1</v>
      </c>
      <c r="C124" s="8" t="s">
        <v>129</v>
      </c>
      <c r="D124" s="8" t="s">
        <v>130</v>
      </c>
      <c r="E124" s="8" t="s">
        <v>214</v>
      </c>
      <c r="F124" s="9">
        <v>190</v>
      </c>
      <c r="G124" s="8" t="s">
        <v>222</v>
      </c>
      <c r="H124" s="8">
        <v>13</v>
      </c>
      <c r="I124" s="8" t="s">
        <v>229</v>
      </c>
      <c r="J124" s="8">
        <v>7</v>
      </c>
      <c r="K124" s="8" t="s">
        <v>212</v>
      </c>
      <c r="L124" s="8" t="s">
        <v>87</v>
      </c>
      <c r="M124" s="8" t="s">
        <v>54</v>
      </c>
      <c r="N124" s="34">
        <v>5530.24</v>
      </c>
      <c r="O124" s="35">
        <v>0</v>
      </c>
      <c r="P124" s="35">
        <v>0</v>
      </c>
      <c r="Q124" s="36">
        <v>132725.76000000001</v>
      </c>
      <c r="R124" s="37"/>
      <c r="S124" s="14"/>
      <c r="T124" s="14"/>
      <c r="U124" s="14">
        <v>5530.24</v>
      </c>
      <c r="V124" s="14"/>
      <c r="W124" s="38"/>
      <c r="X124" s="37"/>
      <c r="Y124" s="14"/>
      <c r="Z124" s="14"/>
      <c r="AA124" s="14"/>
      <c r="AB124" s="14"/>
      <c r="AC124" s="38"/>
    </row>
    <row r="125" spans="1:29" x14ac:dyDescent="0.25">
      <c r="A125" s="8" t="s">
        <v>58</v>
      </c>
      <c r="B125" s="8">
        <v>1</v>
      </c>
      <c r="C125" s="8" t="s">
        <v>129</v>
      </c>
      <c r="D125" s="8" t="s">
        <v>130</v>
      </c>
      <c r="E125" s="8" t="s">
        <v>214</v>
      </c>
      <c r="F125" s="9">
        <v>190</v>
      </c>
      <c r="G125" s="8" t="s">
        <v>222</v>
      </c>
      <c r="H125" s="8">
        <v>13</v>
      </c>
      <c r="I125" s="8" t="s">
        <v>230</v>
      </c>
      <c r="J125" s="8">
        <v>8</v>
      </c>
      <c r="K125" s="8" t="s">
        <v>212</v>
      </c>
      <c r="L125" s="8" t="s">
        <v>87</v>
      </c>
      <c r="M125" s="8" t="s">
        <v>54</v>
      </c>
      <c r="N125" s="34">
        <v>3681.32</v>
      </c>
      <c r="O125" s="35">
        <v>0</v>
      </c>
      <c r="P125" s="35">
        <v>0</v>
      </c>
      <c r="Q125" s="36">
        <v>88351.679999999993</v>
      </c>
      <c r="R125" s="37"/>
      <c r="S125" s="14"/>
      <c r="T125" s="14"/>
      <c r="U125" s="14">
        <v>3681.32</v>
      </c>
      <c r="V125" s="14"/>
      <c r="W125" s="38"/>
      <c r="X125" s="37"/>
      <c r="Y125" s="14"/>
      <c r="Z125" s="14"/>
      <c r="AA125" s="14"/>
      <c r="AB125" s="14"/>
      <c r="AC125" s="38"/>
    </row>
    <row r="126" spans="1:29" x14ac:dyDescent="0.25">
      <c r="A126" s="8" t="s">
        <v>58</v>
      </c>
      <c r="B126" s="8">
        <v>1</v>
      </c>
      <c r="C126" s="8" t="s">
        <v>129</v>
      </c>
      <c r="D126" s="8" t="s">
        <v>130</v>
      </c>
      <c r="E126" s="8" t="s">
        <v>214</v>
      </c>
      <c r="F126" s="9">
        <v>190</v>
      </c>
      <c r="G126" s="8" t="s">
        <v>234</v>
      </c>
      <c r="H126" s="8">
        <v>15</v>
      </c>
      <c r="I126" s="8"/>
      <c r="J126" s="8"/>
      <c r="K126" s="8" t="s">
        <v>212</v>
      </c>
      <c r="L126" s="8" t="s">
        <v>169</v>
      </c>
      <c r="M126" s="8" t="s">
        <v>54</v>
      </c>
      <c r="N126" s="34">
        <v>517999999.99999994</v>
      </c>
      <c r="O126" s="35">
        <v>0</v>
      </c>
      <c r="P126" s="35">
        <v>0</v>
      </c>
      <c r="Q126" s="36">
        <v>222000000</v>
      </c>
      <c r="R126" s="37"/>
      <c r="S126" s="14">
        <v>517999999.99999994</v>
      </c>
      <c r="T126" s="14"/>
      <c r="U126" s="14">
        <v>517999999.99999994</v>
      </c>
      <c r="V126" s="14"/>
      <c r="W126" s="38"/>
      <c r="X126" s="37"/>
      <c r="Y126" s="14"/>
      <c r="Z126" s="14"/>
      <c r="AA126" s="14"/>
      <c r="AB126" s="14"/>
      <c r="AC126" s="38"/>
    </row>
    <row r="127" spans="1:29" x14ac:dyDescent="0.25">
      <c r="A127" s="8" t="s">
        <v>58</v>
      </c>
      <c r="B127" s="8">
        <v>1</v>
      </c>
      <c r="C127" s="8" t="s">
        <v>129</v>
      </c>
      <c r="D127" s="8" t="s">
        <v>130</v>
      </c>
      <c r="E127" s="8" t="s">
        <v>214</v>
      </c>
      <c r="F127" s="9">
        <v>190</v>
      </c>
      <c r="G127" s="8" t="s">
        <v>235</v>
      </c>
      <c r="H127" s="8">
        <v>16</v>
      </c>
      <c r="I127" s="8" t="s">
        <v>236</v>
      </c>
      <c r="J127" s="8">
        <v>1</v>
      </c>
      <c r="K127" s="8" t="s">
        <v>212</v>
      </c>
      <c r="L127" s="8" t="s">
        <v>169</v>
      </c>
      <c r="M127" s="8" t="s">
        <v>54</v>
      </c>
      <c r="N127" s="34">
        <v>303008427.39999998</v>
      </c>
      <c r="O127" s="35">
        <v>0</v>
      </c>
      <c r="P127" s="35">
        <v>0</v>
      </c>
      <c r="Q127" s="36">
        <v>129860754.59999999</v>
      </c>
      <c r="R127" s="37"/>
      <c r="S127" s="14">
        <v>303008427.39999998</v>
      </c>
      <c r="T127" s="14"/>
      <c r="U127" s="14">
        <v>303008427.39999998</v>
      </c>
      <c r="V127" s="14"/>
      <c r="W127" s="38"/>
      <c r="X127" s="37"/>
      <c r="Y127" s="14"/>
      <c r="Z127" s="14"/>
      <c r="AA127" s="14"/>
      <c r="AB127" s="14"/>
      <c r="AC127" s="38"/>
    </row>
    <row r="128" spans="1:29" x14ac:dyDescent="0.25">
      <c r="A128" s="8" t="s">
        <v>58</v>
      </c>
      <c r="B128" s="8">
        <v>1</v>
      </c>
      <c r="C128" s="8" t="s">
        <v>129</v>
      </c>
      <c r="D128" s="8" t="s">
        <v>130</v>
      </c>
      <c r="E128" s="8" t="s">
        <v>214</v>
      </c>
      <c r="F128" s="9">
        <v>190</v>
      </c>
      <c r="G128" s="8" t="s">
        <v>235</v>
      </c>
      <c r="H128" s="8">
        <v>16</v>
      </c>
      <c r="I128" s="8" t="s">
        <v>237</v>
      </c>
      <c r="J128" s="8">
        <v>2</v>
      </c>
      <c r="K128" s="8" t="s">
        <v>212</v>
      </c>
      <c r="L128" s="8" t="s">
        <v>87</v>
      </c>
      <c r="M128" s="8" t="s">
        <v>54</v>
      </c>
      <c r="N128" s="34">
        <v>20000</v>
      </c>
      <c r="O128" s="35">
        <v>0</v>
      </c>
      <c r="P128" s="35">
        <v>0</v>
      </c>
      <c r="Q128" s="36">
        <v>480000</v>
      </c>
      <c r="R128" s="37"/>
      <c r="S128" s="14">
        <v>20000</v>
      </c>
      <c r="T128" s="14"/>
      <c r="U128" s="14">
        <v>20000</v>
      </c>
      <c r="V128" s="14"/>
      <c r="W128" s="38"/>
      <c r="X128" s="37"/>
      <c r="Y128" s="14"/>
      <c r="Z128" s="14"/>
      <c r="AA128" s="14"/>
      <c r="AB128" s="14"/>
      <c r="AC128" s="38"/>
    </row>
    <row r="129" spans="1:29" x14ac:dyDescent="0.25">
      <c r="A129" s="8" t="s">
        <v>58</v>
      </c>
      <c r="B129" s="8">
        <v>1</v>
      </c>
      <c r="C129" s="8" t="s">
        <v>129</v>
      </c>
      <c r="D129" s="8" t="s">
        <v>130</v>
      </c>
      <c r="E129" s="8" t="s">
        <v>214</v>
      </c>
      <c r="F129" s="9">
        <v>190</v>
      </c>
      <c r="G129" s="8" t="s">
        <v>238</v>
      </c>
      <c r="H129" s="8">
        <v>17</v>
      </c>
      <c r="I129" s="8" t="s">
        <v>239</v>
      </c>
      <c r="J129" s="8">
        <v>1</v>
      </c>
      <c r="K129" s="8" t="s">
        <v>212</v>
      </c>
      <c r="L129" s="8" t="s">
        <v>169</v>
      </c>
      <c r="M129" s="8" t="s">
        <v>54</v>
      </c>
      <c r="N129" s="34">
        <v>88157955.199999988</v>
      </c>
      <c r="O129" s="35">
        <v>0</v>
      </c>
      <c r="P129" s="35">
        <v>0</v>
      </c>
      <c r="Q129" s="36">
        <v>37781980.799999997</v>
      </c>
      <c r="R129" s="37"/>
      <c r="S129" s="14"/>
      <c r="T129" s="14"/>
      <c r="U129" s="14">
        <v>88157955.199999988</v>
      </c>
      <c r="V129" s="14"/>
      <c r="W129" s="38"/>
      <c r="X129" s="37"/>
      <c r="Y129" s="14"/>
      <c r="Z129" s="14"/>
      <c r="AA129" s="14"/>
      <c r="AB129" s="14"/>
      <c r="AC129" s="38"/>
    </row>
    <row r="130" spans="1:29" x14ac:dyDescent="0.25">
      <c r="A130" s="8" t="s">
        <v>58</v>
      </c>
      <c r="B130" s="8">
        <v>1</v>
      </c>
      <c r="C130" s="8" t="s">
        <v>129</v>
      </c>
      <c r="D130" s="8" t="s">
        <v>130</v>
      </c>
      <c r="E130" s="8" t="s">
        <v>214</v>
      </c>
      <c r="F130" s="9">
        <v>190</v>
      </c>
      <c r="G130" s="8" t="s">
        <v>238</v>
      </c>
      <c r="H130" s="8">
        <v>17</v>
      </c>
      <c r="I130" s="8" t="s">
        <v>240</v>
      </c>
      <c r="J130" s="8">
        <v>2</v>
      </c>
      <c r="K130" s="8" t="s">
        <v>212</v>
      </c>
      <c r="L130" s="8" t="s">
        <v>169</v>
      </c>
      <c r="M130" s="8" t="s">
        <v>54</v>
      </c>
      <c r="N130" s="34">
        <v>35700000</v>
      </c>
      <c r="O130" s="35">
        <v>0</v>
      </c>
      <c r="P130" s="35">
        <v>0</v>
      </c>
      <c r="Q130" s="36">
        <v>15300000</v>
      </c>
      <c r="R130" s="37"/>
      <c r="S130" s="14">
        <v>35700000</v>
      </c>
      <c r="T130" s="14"/>
      <c r="U130" s="14">
        <v>35700000</v>
      </c>
      <c r="V130" s="14"/>
      <c r="W130" s="38"/>
      <c r="X130" s="37"/>
      <c r="Y130" s="14"/>
      <c r="Z130" s="14"/>
      <c r="AA130" s="14"/>
      <c r="AB130" s="14"/>
      <c r="AC130" s="38"/>
    </row>
    <row r="131" spans="1:29" x14ac:dyDescent="0.25">
      <c r="A131" s="8" t="s">
        <v>58</v>
      </c>
      <c r="B131" s="8">
        <v>1</v>
      </c>
      <c r="C131" s="8" t="s">
        <v>129</v>
      </c>
      <c r="D131" s="8" t="s">
        <v>130</v>
      </c>
      <c r="E131" s="8" t="s">
        <v>131</v>
      </c>
      <c r="F131" s="9">
        <v>150</v>
      </c>
      <c r="G131" s="8" t="s">
        <v>132</v>
      </c>
      <c r="H131" s="8">
        <v>14</v>
      </c>
      <c r="I131" s="8"/>
      <c r="J131" s="8"/>
      <c r="K131" s="8" t="s">
        <v>110</v>
      </c>
      <c r="L131" s="8" t="s">
        <v>117</v>
      </c>
      <c r="M131" s="8" t="s">
        <v>88</v>
      </c>
      <c r="N131" s="34">
        <v>293620096</v>
      </c>
      <c r="O131" s="35">
        <v>0</v>
      </c>
      <c r="P131" s="35">
        <v>0</v>
      </c>
      <c r="Q131" s="36">
        <v>955741860</v>
      </c>
      <c r="R131" s="37"/>
      <c r="S131" s="14"/>
      <c r="T131" s="14"/>
      <c r="U131" s="14"/>
      <c r="V131" s="14">
        <v>293620096</v>
      </c>
      <c r="W131" s="38"/>
      <c r="X131" s="37"/>
      <c r="Y131" s="14"/>
      <c r="Z131" s="14"/>
      <c r="AA131" s="14"/>
      <c r="AB131" s="14"/>
      <c r="AC131" s="38">
        <v>0</v>
      </c>
    </row>
    <row r="132" spans="1:29" x14ac:dyDescent="0.25">
      <c r="A132" s="8" t="s">
        <v>58</v>
      </c>
      <c r="B132" s="8">
        <v>1</v>
      </c>
      <c r="C132" s="8" t="s">
        <v>129</v>
      </c>
      <c r="D132" s="8" t="s">
        <v>130</v>
      </c>
      <c r="E132" s="8" t="s">
        <v>210</v>
      </c>
      <c r="F132" s="9">
        <v>172</v>
      </c>
      <c r="G132" s="8" t="s">
        <v>325</v>
      </c>
      <c r="H132" s="8">
        <v>2</v>
      </c>
      <c r="I132" s="8"/>
      <c r="J132" s="8"/>
      <c r="K132" s="8" t="s">
        <v>212</v>
      </c>
      <c r="L132" s="8" t="s">
        <v>71</v>
      </c>
      <c r="M132" s="8" t="s">
        <v>57</v>
      </c>
      <c r="N132" s="34">
        <v>95270200</v>
      </c>
      <c r="O132" s="35"/>
      <c r="P132" s="35">
        <v>0</v>
      </c>
      <c r="Q132" s="36">
        <v>764237432</v>
      </c>
      <c r="R132" s="37"/>
      <c r="S132" s="14"/>
      <c r="T132" s="14"/>
      <c r="U132" s="14">
        <v>95270200</v>
      </c>
      <c r="V132" s="14"/>
      <c r="W132" s="38"/>
      <c r="X132" s="37"/>
      <c r="Y132" s="14"/>
      <c r="Z132" s="14"/>
      <c r="AA132" s="14"/>
      <c r="AB132" s="14"/>
      <c r="AC132" s="38"/>
    </row>
    <row r="133" spans="1:29" x14ac:dyDescent="0.25">
      <c r="A133" s="8" t="s">
        <v>58</v>
      </c>
      <c r="B133" s="8">
        <v>1</v>
      </c>
      <c r="C133" s="8" t="s">
        <v>129</v>
      </c>
      <c r="D133" s="8" t="s">
        <v>130</v>
      </c>
      <c r="E133" s="8" t="s">
        <v>210</v>
      </c>
      <c r="F133" s="9">
        <v>172</v>
      </c>
      <c r="G133" s="8" t="s">
        <v>324</v>
      </c>
      <c r="H133" s="8">
        <v>1</v>
      </c>
      <c r="I133" s="8"/>
      <c r="J133" s="8"/>
      <c r="K133" s="8" t="s">
        <v>212</v>
      </c>
      <c r="L133" s="8" t="s">
        <v>71</v>
      </c>
      <c r="M133" s="8" t="s">
        <v>57</v>
      </c>
      <c r="N133" s="34">
        <v>1500000</v>
      </c>
      <c r="O133" s="35"/>
      <c r="P133" s="35">
        <v>0</v>
      </c>
      <c r="Q133" s="36">
        <v>205714006</v>
      </c>
      <c r="R133" s="37"/>
      <c r="S133" s="14"/>
      <c r="T133" s="14"/>
      <c r="U133" s="14">
        <v>1500000</v>
      </c>
      <c r="V133" s="14"/>
      <c r="W133" s="38"/>
      <c r="X133" s="37"/>
      <c r="Y133" s="14"/>
      <c r="Z133" s="14"/>
      <c r="AA133" s="14"/>
      <c r="AB133" s="14"/>
      <c r="AC133" s="38"/>
    </row>
    <row r="134" spans="1:29" x14ac:dyDescent="0.25">
      <c r="A134" s="8" t="s">
        <v>58</v>
      </c>
      <c r="B134" s="8">
        <v>1</v>
      </c>
      <c r="C134" s="8" t="s">
        <v>243</v>
      </c>
      <c r="D134" s="8" t="s">
        <v>244</v>
      </c>
      <c r="E134" s="8" t="s">
        <v>245</v>
      </c>
      <c r="F134" s="9">
        <v>204</v>
      </c>
      <c r="G134" s="8" t="s">
        <v>246</v>
      </c>
      <c r="H134" s="8">
        <v>11</v>
      </c>
      <c r="I134" s="8"/>
      <c r="J134" s="8"/>
      <c r="K134" s="8" t="s">
        <v>247</v>
      </c>
      <c r="L134" s="8" t="s">
        <v>71</v>
      </c>
      <c r="M134" s="8" t="s">
        <v>54</v>
      </c>
      <c r="N134" s="34">
        <v>214827.3</v>
      </c>
      <c r="O134" s="35"/>
      <c r="P134" s="35">
        <v>0</v>
      </c>
      <c r="Q134" s="36">
        <v>242726778.69999999</v>
      </c>
      <c r="R134" s="37"/>
      <c r="S134" s="14"/>
      <c r="T134" s="14"/>
      <c r="U134" s="14"/>
      <c r="V134" s="14"/>
      <c r="W134" s="38"/>
      <c r="X134" s="37"/>
      <c r="Y134" s="14"/>
      <c r="Z134" s="14"/>
      <c r="AA134" s="14"/>
      <c r="AB134" s="14"/>
      <c r="AC134" s="38"/>
    </row>
    <row r="135" spans="1:29" x14ac:dyDescent="0.25">
      <c r="A135" s="8" t="s">
        <v>58</v>
      </c>
      <c r="B135" s="8">
        <v>1</v>
      </c>
      <c r="C135" s="8" t="s">
        <v>141</v>
      </c>
      <c r="D135" s="8" t="s">
        <v>142</v>
      </c>
      <c r="E135" s="8" t="s">
        <v>143</v>
      </c>
      <c r="F135" s="9">
        <v>176</v>
      </c>
      <c r="G135" s="8" t="s">
        <v>144</v>
      </c>
      <c r="H135" s="8">
        <v>6</v>
      </c>
      <c r="I135" s="8" t="s">
        <v>145</v>
      </c>
      <c r="J135" s="8">
        <v>7</v>
      </c>
      <c r="K135" s="8" t="s">
        <v>110</v>
      </c>
      <c r="L135" s="8" t="s">
        <v>111</v>
      </c>
      <c r="M135" s="8" t="s">
        <v>88</v>
      </c>
      <c r="N135" s="34">
        <v>53887499.999999993</v>
      </c>
      <c r="O135" s="35"/>
      <c r="P135" s="35">
        <v>181942000</v>
      </c>
      <c r="Q135" s="36">
        <v>1503751454</v>
      </c>
      <c r="R135" s="37"/>
      <c r="S135" s="14"/>
      <c r="T135" s="14"/>
      <c r="U135" s="14"/>
      <c r="V135" s="14"/>
      <c r="W135" s="38"/>
      <c r="X135" s="37"/>
      <c r="Y135" s="14"/>
      <c r="Z135" s="14"/>
      <c r="AA135" s="14"/>
      <c r="AB135" s="14"/>
      <c r="AC135" s="38">
        <v>181942000</v>
      </c>
    </row>
    <row r="136" spans="1:29" x14ac:dyDescent="0.25">
      <c r="A136" s="8" t="s">
        <v>58</v>
      </c>
      <c r="B136" s="8">
        <v>1</v>
      </c>
      <c r="C136" s="8" t="s">
        <v>141</v>
      </c>
      <c r="D136" s="8" t="s">
        <v>142</v>
      </c>
      <c r="E136" s="8" t="s">
        <v>297</v>
      </c>
      <c r="F136" s="9">
        <v>152</v>
      </c>
      <c r="G136" s="8" t="s">
        <v>144</v>
      </c>
      <c r="H136" s="8">
        <v>4</v>
      </c>
      <c r="I136" s="8" t="s">
        <v>144</v>
      </c>
      <c r="J136" s="8">
        <v>1</v>
      </c>
      <c r="K136" s="8" t="s">
        <v>258</v>
      </c>
      <c r="L136" s="8" t="s">
        <v>71</v>
      </c>
      <c r="M136" s="8" t="s">
        <v>88</v>
      </c>
      <c r="N136" s="34">
        <v>8135586.9482957395</v>
      </c>
      <c r="O136" s="35"/>
      <c r="P136" s="35">
        <v>0</v>
      </c>
      <c r="Q136" s="36">
        <v>2222047408.0517044</v>
      </c>
      <c r="R136" s="37"/>
      <c r="S136" s="14"/>
      <c r="T136" s="14"/>
      <c r="U136" s="14"/>
      <c r="V136" s="14"/>
      <c r="W136" s="38"/>
      <c r="X136" s="37"/>
      <c r="Y136" s="14"/>
      <c r="Z136" s="14"/>
      <c r="AA136" s="14"/>
      <c r="AB136" s="14"/>
      <c r="AC136" s="38">
        <v>0</v>
      </c>
    </row>
    <row r="137" spans="1:29" x14ac:dyDescent="0.25">
      <c r="A137" s="8" t="s">
        <v>58</v>
      </c>
      <c r="B137" s="8">
        <v>1</v>
      </c>
      <c r="C137" s="8" t="s">
        <v>141</v>
      </c>
      <c r="D137" s="8" t="s">
        <v>142</v>
      </c>
      <c r="E137" s="8" t="s">
        <v>297</v>
      </c>
      <c r="F137" s="9">
        <v>152</v>
      </c>
      <c r="G137" s="8" t="s">
        <v>144</v>
      </c>
      <c r="H137" s="8">
        <v>4</v>
      </c>
      <c r="I137" s="8" t="s">
        <v>300</v>
      </c>
      <c r="J137" s="8">
        <v>2</v>
      </c>
      <c r="K137" s="8" t="s">
        <v>258</v>
      </c>
      <c r="L137" s="8" t="s">
        <v>71</v>
      </c>
      <c r="M137" s="8" t="s">
        <v>88</v>
      </c>
      <c r="N137" s="34">
        <v>9033113.6723247152</v>
      </c>
      <c r="O137" s="35"/>
      <c r="P137" s="35">
        <v>0</v>
      </c>
      <c r="Q137" s="36">
        <v>152413769.32767528</v>
      </c>
      <c r="R137" s="37"/>
      <c r="S137" s="14"/>
      <c r="T137" s="14"/>
      <c r="U137" s="14"/>
      <c r="V137" s="14"/>
      <c r="W137" s="38"/>
      <c r="X137" s="37"/>
      <c r="Y137" s="14"/>
      <c r="Z137" s="14"/>
      <c r="AA137" s="14"/>
      <c r="AB137" s="14"/>
      <c r="AC137" s="38">
        <v>0</v>
      </c>
    </row>
    <row r="138" spans="1:29" x14ac:dyDescent="0.25">
      <c r="A138" s="8" t="s">
        <v>58</v>
      </c>
      <c r="B138" s="8">
        <v>1</v>
      </c>
      <c r="C138" s="8" t="s">
        <v>141</v>
      </c>
      <c r="D138" s="8" t="s">
        <v>142</v>
      </c>
      <c r="E138" s="8" t="s">
        <v>298</v>
      </c>
      <c r="F138" s="9">
        <v>161</v>
      </c>
      <c r="G138" s="8" t="s">
        <v>299</v>
      </c>
      <c r="H138" s="8">
        <v>12</v>
      </c>
      <c r="I138" s="8"/>
      <c r="J138" s="8"/>
      <c r="K138" s="8" t="s">
        <v>258</v>
      </c>
      <c r="L138" s="8" t="s">
        <v>71</v>
      </c>
      <c r="M138" s="8" t="s">
        <v>88</v>
      </c>
      <c r="N138" s="34">
        <v>1205344</v>
      </c>
      <c r="O138" s="35"/>
      <c r="P138" s="35">
        <v>0</v>
      </c>
      <c r="Q138" s="36">
        <v>338786130</v>
      </c>
      <c r="R138" s="37"/>
      <c r="S138" s="14"/>
      <c r="T138" s="14"/>
      <c r="U138" s="14"/>
      <c r="V138" s="14"/>
      <c r="W138" s="38"/>
      <c r="X138" s="37"/>
      <c r="Y138" s="14"/>
      <c r="Z138" s="14"/>
      <c r="AA138" s="14"/>
      <c r="AB138" s="14"/>
      <c r="AC138" s="38">
        <v>0</v>
      </c>
    </row>
    <row r="139" spans="1:29" x14ac:dyDescent="0.25">
      <c r="A139" s="8" t="s">
        <v>58</v>
      </c>
      <c r="B139" s="8">
        <v>1</v>
      </c>
      <c r="C139" s="8" t="s">
        <v>141</v>
      </c>
      <c r="D139" s="8" t="s">
        <v>142</v>
      </c>
      <c r="E139" s="8" t="s">
        <v>143</v>
      </c>
      <c r="F139" s="9">
        <v>176</v>
      </c>
      <c r="G139" s="8" t="s">
        <v>144</v>
      </c>
      <c r="H139" s="8">
        <v>6</v>
      </c>
      <c r="I139" s="8" t="s">
        <v>132</v>
      </c>
      <c r="J139" s="8">
        <v>3</v>
      </c>
      <c r="K139" s="8" t="s">
        <v>110</v>
      </c>
      <c r="L139" s="8" t="s">
        <v>111</v>
      </c>
      <c r="M139" s="8" t="s">
        <v>88</v>
      </c>
      <c r="N139" s="34">
        <v>18097000</v>
      </c>
      <c r="O139" s="35"/>
      <c r="P139" s="35">
        <v>0</v>
      </c>
      <c r="Q139" s="36">
        <v>143899876</v>
      </c>
      <c r="R139" s="37"/>
      <c r="S139" s="14"/>
      <c r="T139" s="14"/>
      <c r="U139" s="14"/>
      <c r="V139" s="14"/>
      <c r="W139" s="38"/>
      <c r="X139" s="37"/>
      <c r="Y139" s="14"/>
      <c r="Z139" s="14"/>
      <c r="AA139" s="14"/>
      <c r="AB139" s="14"/>
      <c r="AC139" s="38">
        <v>0</v>
      </c>
    </row>
    <row r="140" spans="1:29" x14ac:dyDescent="0.25">
      <c r="A140" s="8" t="s">
        <v>47</v>
      </c>
      <c r="B140" s="8">
        <v>3</v>
      </c>
      <c r="C140" s="8" t="s">
        <v>273</v>
      </c>
      <c r="D140" s="8" t="s">
        <v>274</v>
      </c>
      <c r="E140" s="8" t="s">
        <v>275</v>
      </c>
      <c r="F140" s="9">
        <v>785</v>
      </c>
      <c r="G140" s="8" t="s">
        <v>276</v>
      </c>
      <c r="H140" s="8">
        <v>2</v>
      </c>
      <c r="I140" s="8"/>
      <c r="J140" s="8"/>
      <c r="K140" s="8" t="s">
        <v>258</v>
      </c>
      <c r="L140" s="8" t="s">
        <v>271</v>
      </c>
      <c r="M140" s="8" t="s">
        <v>54</v>
      </c>
      <c r="N140" s="34">
        <v>1000000</v>
      </c>
      <c r="O140" s="35">
        <v>0</v>
      </c>
      <c r="P140" s="35">
        <v>0</v>
      </c>
      <c r="Q140" s="36">
        <v>0</v>
      </c>
      <c r="R140" s="37"/>
      <c r="S140" s="14"/>
      <c r="T140" s="14">
        <v>1000000</v>
      </c>
      <c r="U140" s="14"/>
      <c r="V140" s="14"/>
      <c r="W140" s="38"/>
      <c r="X140" s="37"/>
      <c r="Y140" s="14"/>
      <c r="Z140" s="14"/>
      <c r="AA140" s="14"/>
      <c r="AB140" s="14"/>
      <c r="AC140" s="38"/>
    </row>
    <row r="141" spans="1:29" x14ac:dyDescent="0.25">
      <c r="A141" s="8" t="s">
        <v>47</v>
      </c>
      <c r="B141" s="8">
        <v>3</v>
      </c>
      <c r="C141" s="8" t="s">
        <v>273</v>
      </c>
      <c r="D141" s="8" t="s">
        <v>274</v>
      </c>
      <c r="E141" s="8" t="s">
        <v>275</v>
      </c>
      <c r="F141" s="9">
        <v>785</v>
      </c>
      <c r="G141" s="8" t="s">
        <v>277</v>
      </c>
      <c r="H141" s="8">
        <v>3</v>
      </c>
      <c r="I141" s="8"/>
      <c r="J141" s="8"/>
      <c r="K141" s="8" t="s">
        <v>258</v>
      </c>
      <c r="L141" s="8" t="s">
        <v>271</v>
      </c>
      <c r="M141" s="8" t="s">
        <v>54</v>
      </c>
      <c r="N141" s="34">
        <v>88200000</v>
      </c>
      <c r="O141" s="35">
        <v>0</v>
      </c>
      <c r="P141" s="35">
        <v>0</v>
      </c>
      <c r="Q141" s="36">
        <v>0</v>
      </c>
      <c r="R141" s="37"/>
      <c r="S141" s="14"/>
      <c r="T141" s="14">
        <v>88200000</v>
      </c>
      <c r="U141" s="14"/>
      <c r="V141" s="14"/>
      <c r="W141" s="38"/>
      <c r="X141" s="37"/>
      <c r="Y141" s="14"/>
      <c r="Z141" s="14"/>
      <c r="AA141" s="14"/>
      <c r="AB141" s="14"/>
      <c r="AC141" s="38"/>
    </row>
    <row r="142" spans="1:29" x14ac:dyDescent="0.25">
      <c r="A142" s="8" t="s">
        <v>47</v>
      </c>
      <c r="B142" s="8">
        <v>3</v>
      </c>
      <c r="C142" s="8" t="s">
        <v>273</v>
      </c>
      <c r="D142" s="8" t="s">
        <v>274</v>
      </c>
      <c r="E142" s="8" t="s">
        <v>278</v>
      </c>
      <c r="F142" s="9">
        <v>786</v>
      </c>
      <c r="G142" s="8" t="s">
        <v>279</v>
      </c>
      <c r="H142" s="8">
        <v>1</v>
      </c>
      <c r="I142" s="8"/>
      <c r="J142" s="8"/>
      <c r="K142" s="8" t="s">
        <v>258</v>
      </c>
      <c r="L142" s="8" t="s">
        <v>271</v>
      </c>
      <c r="M142" s="8" t="s">
        <v>54</v>
      </c>
      <c r="N142" s="34">
        <v>73000000</v>
      </c>
      <c r="O142" s="35">
        <v>0</v>
      </c>
      <c r="P142" s="35">
        <v>0</v>
      </c>
      <c r="Q142" s="36">
        <v>0</v>
      </c>
      <c r="R142" s="37"/>
      <c r="S142" s="14"/>
      <c r="T142" s="14">
        <v>73000000</v>
      </c>
      <c r="U142" s="14"/>
      <c r="V142" s="14"/>
      <c r="W142" s="38"/>
      <c r="X142" s="37"/>
      <c r="Y142" s="14"/>
      <c r="Z142" s="14"/>
      <c r="AA142" s="14"/>
      <c r="AB142" s="14"/>
      <c r="AC142" s="38"/>
    </row>
    <row r="143" spans="1:29" x14ac:dyDescent="0.25">
      <c r="A143" s="8" t="s">
        <v>47</v>
      </c>
      <c r="B143" s="8">
        <v>3</v>
      </c>
      <c r="C143" s="8" t="s">
        <v>273</v>
      </c>
      <c r="D143" s="8" t="s">
        <v>274</v>
      </c>
      <c r="E143" s="8" t="s">
        <v>275</v>
      </c>
      <c r="F143" s="9">
        <v>785</v>
      </c>
      <c r="G143" s="8" t="s">
        <v>316</v>
      </c>
      <c r="H143" s="8">
        <v>1</v>
      </c>
      <c r="I143" s="8"/>
      <c r="J143" s="8"/>
      <c r="K143" s="8" t="s">
        <v>258</v>
      </c>
      <c r="L143" s="8" t="s">
        <v>271</v>
      </c>
      <c r="M143" s="8" t="s">
        <v>57</v>
      </c>
      <c r="N143" s="34">
        <v>197000000</v>
      </c>
      <c r="O143" s="35">
        <v>0</v>
      </c>
      <c r="P143" s="35">
        <v>0</v>
      </c>
      <c r="Q143" s="36">
        <v>0</v>
      </c>
      <c r="R143" s="37"/>
      <c r="S143" s="14"/>
      <c r="T143" s="14">
        <v>197000000</v>
      </c>
      <c r="U143" s="14"/>
      <c r="V143" s="14"/>
      <c r="W143" s="38"/>
      <c r="X143" s="37"/>
      <c r="Y143" s="14"/>
      <c r="Z143" s="14"/>
      <c r="AA143" s="14"/>
      <c r="AB143" s="14"/>
      <c r="AC143" s="38"/>
    </row>
    <row r="144" spans="1:29" x14ac:dyDescent="0.25">
      <c r="A144" s="8" t="s">
        <v>47</v>
      </c>
      <c r="B144" s="8">
        <v>3</v>
      </c>
      <c r="C144" s="8" t="s">
        <v>177</v>
      </c>
      <c r="D144" s="8" t="s">
        <v>178</v>
      </c>
      <c r="E144" s="8" t="s">
        <v>179</v>
      </c>
      <c r="F144" s="9">
        <v>764</v>
      </c>
      <c r="G144" s="8" t="s">
        <v>180</v>
      </c>
      <c r="H144" s="8">
        <v>4</v>
      </c>
      <c r="I144" s="8"/>
      <c r="J144" s="8"/>
      <c r="K144" s="8" t="s">
        <v>169</v>
      </c>
      <c r="L144" s="8" t="s">
        <v>173</v>
      </c>
      <c r="M144" s="79" t="s">
        <v>54</v>
      </c>
      <c r="N144" s="34">
        <v>0</v>
      </c>
      <c r="O144" s="35">
        <v>1400000</v>
      </c>
      <c r="P144" s="35">
        <v>0</v>
      </c>
      <c r="Q144" s="36">
        <v>0</v>
      </c>
      <c r="R144" s="37"/>
      <c r="S144" s="14"/>
      <c r="T144" s="14"/>
      <c r="U144" s="14"/>
      <c r="V144" s="14"/>
      <c r="W144" s="38"/>
      <c r="X144" s="37"/>
      <c r="Y144" s="14"/>
      <c r="Z144" s="14"/>
      <c r="AA144" s="14"/>
      <c r="AB144" s="14"/>
      <c r="AC144" s="38"/>
    </row>
    <row r="145" spans="1:29" x14ac:dyDescent="0.25">
      <c r="A145" s="8" t="s">
        <v>47</v>
      </c>
      <c r="B145" s="8">
        <v>3</v>
      </c>
      <c r="C145" s="8" t="s">
        <v>177</v>
      </c>
      <c r="D145" s="8" t="s">
        <v>178</v>
      </c>
      <c r="E145" s="8" t="s">
        <v>179</v>
      </c>
      <c r="F145" s="9">
        <v>764</v>
      </c>
      <c r="G145" s="8" t="s">
        <v>192</v>
      </c>
      <c r="H145" s="8">
        <v>2</v>
      </c>
      <c r="I145" s="8"/>
      <c r="J145" s="8"/>
      <c r="K145" s="8" t="s">
        <v>169</v>
      </c>
      <c r="L145" s="8" t="s">
        <v>173</v>
      </c>
      <c r="M145" s="79" t="s">
        <v>57</v>
      </c>
      <c r="N145" s="34">
        <v>45000000</v>
      </c>
      <c r="O145" s="35">
        <v>0</v>
      </c>
      <c r="P145" s="35">
        <v>0</v>
      </c>
      <c r="Q145" s="36">
        <v>0</v>
      </c>
      <c r="R145" s="37"/>
      <c r="S145" s="14"/>
      <c r="T145" s="14"/>
      <c r="U145" s="14"/>
      <c r="V145" s="14"/>
      <c r="W145" s="38"/>
      <c r="X145" s="37"/>
      <c r="Y145" s="14"/>
      <c r="Z145" s="14"/>
      <c r="AA145" s="14"/>
      <c r="AB145" s="14"/>
      <c r="AC145" s="38"/>
    </row>
    <row r="146" spans="1:29" x14ac:dyDescent="0.25">
      <c r="A146" s="8" t="s">
        <v>47</v>
      </c>
      <c r="B146" s="8">
        <v>3</v>
      </c>
      <c r="C146" s="8" t="s">
        <v>177</v>
      </c>
      <c r="D146" s="8" t="s">
        <v>178</v>
      </c>
      <c r="E146" s="8" t="s">
        <v>179</v>
      </c>
      <c r="F146" s="9">
        <v>764</v>
      </c>
      <c r="G146" s="8" t="s">
        <v>195</v>
      </c>
      <c r="H146" s="8">
        <v>1</v>
      </c>
      <c r="I146" s="8"/>
      <c r="J146" s="8"/>
      <c r="K146" s="8" t="s">
        <v>169</v>
      </c>
      <c r="L146" s="8" t="s">
        <v>194</v>
      </c>
      <c r="M146" s="79" t="s">
        <v>57</v>
      </c>
      <c r="N146" s="34">
        <v>5261909997</v>
      </c>
      <c r="O146" s="35">
        <v>0</v>
      </c>
      <c r="P146" s="35">
        <v>0</v>
      </c>
      <c r="Q146" s="36">
        <v>0</v>
      </c>
      <c r="R146" s="37">
        <v>5261909997</v>
      </c>
      <c r="S146" s="14"/>
      <c r="T146" s="14"/>
      <c r="U146" s="14"/>
      <c r="V146" s="14"/>
      <c r="W146" s="38"/>
      <c r="X146" s="37"/>
      <c r="Y146" s="14"/>
      <c r="Z146" s="14"/>
      <c r="AA146" s="14"/>
      <c r="AB146" s="14"/>
      <c r="AC146" s="38"/>
    </row>
    <row r="147" spans="1:29" x14ac:dyDescent="0.25">
      <c r="A147" s="46" t="s">
        <v>47</v>
      </c>
      <c r="B147" s="46">
        <v>3</v>
      </c>
      <c r="C147" s="46" t="s">
        <v>177</v>
      </c>
      <c r="D147" s="46" t="s">
        <v>178</v>
      </c>
      <c r="E147" s="46" t="s">
        <v>179</v>
      </c>
      <c r="F147" s="47">
        <v>764</v>
      </c>
      <c r="G147" s="46" t="s">
        <v>196</v>
      </c>
      <c r="H147" s="46">
        <v>3</v>
      </c>
      <c r="I147" s="46"/>
      <c r="J147" s="46"/>
      <c r="K147" s="46" t="s">
        <v>169</v>
      </c>
      <c r="L147" s="46" t="s">
        <v>194</v>
      </c>
      <c r="M147" s="80" t="s">
        <v>57</v>
      </c>
      <c r="N147" s="39">
        <v>132090003</v>
      </c>
      <c r="O147" s="40">
        <v>0</v>
      </c>
      <c r="P147" s="40">
        <v>0</v>
      </c>
      <c r="Q147" s="41">
        <v>0</v>
      </c>
      <c r="R147" s="42">
        <v>132090003</v>
      </c>
      <c r="S147" s="15"/>
      <c r="T147" s="15"/>
      <c r="U147" s="15"/>
      <c r="V147" s="15"/>
      <c r="W147" s="43"/>
      <c r="X147" s="42"/>
      <c r="Y147" s="15"/>
      <c r="Z147" s="15"/>
      <c r="AA147" s="15"/>
      <c r="AB147" s="15"/>
      <c r="AC147" s="43"/>
    </row>
    <row r="148" spans="1:29" x14ac:dyDescent="0.25">
      <c r="N148" s="6"/>
      <c r="O148" s="14"/>
      <c r="P148" s="6"/>
      <c r="Q148" s="44"/>
      <c r="R148" s="6"/>
      <c r="S148" s="6"/>
      <c r="T148" s="6"/>
      <c r="U148" s="6"/>
      <c r="V148" s="6"/>
      <c r="W148" s="6"/>
      <c r="X148" s="6"/>
      <c r="Y148" s="6"/>
      <c r="Z148" s="6"/>
      <c r="AA148" s="6"/>
      <c r="AB148" s="6"/>
      <c r="AC148" s="6"/>
    </row>
    <row r="149" spans="1:29" x14ac:dyDescent="0.25">
      <c r="A149" s="2"/>
      <c r="B149" s="2"/>
      <c r="C149" s="2"/>
      <c r="D149" s="2"/>
      <c r="E149" s="2"/>
      <c r="F149" s="2"/>
      <c r="G149" s="2"/>
      <c r="H149" s="2"/>
      <c r="I149" s="2"/>
      <c r="J149" s="2"/>
      <c r="K149" s="2"/>
      <c r="L149" s="2"/>
      <c r="M149" s="2"/>
      <c r="N149" s="6"/>
      <c r="O149" s="6"/>
      <c r="P149" s="6"/>
      <c r="Q149" s="6"/>
      <c r="R149" s="6"/>
      <c r="S149" s="6"/>
      <c r="T149" s="6"/>
      <c r="U149" s="6"/>
      <c r="V149" s="6"/>
      <c r="W149" s="6"/>
      <c r="X149" s="6"/>
      <c r="Y149" s="6"/>
      <c r="Z149" s="6"/>
      <c r="AA149" s="6"/>
      <c r="AB149" s="6"/>
      <c r="AC149" s="6"/>
    </row>
    <row r="150" spans="1:29" x14ac:dyDescent="0.25">
      <c r="A150" s="165" t="s">
        <v>408</v>
      </c>
      <c r="B150" s="166"/>
      <c r="C150" s="166"/>
      <c r="D150" s="166"/>
      <c r="E150" s="166"/>
      <c r="F150" s="166"/>
      <c r="G150" s="166"/>
      <c r="H150" s="166"/>
      <c r="I150" s="166"/>
      <c r="J150" s="166"/>
      <c r="K150" s="166"/>
      <c r="L150" s="166"/>
      <c r="M150" s="166"/>
      <c r="N150" s="78">
        <f>SUM(N2:N147)</f>
        <v>17423707489.713173</v>
      </c>
      <c r="O150" s="76">
        <f>SUM(O2:O147)</f>
        <v>2786647484.4526472</v>
      </c>
      <c r="P150" s="76">
        <f>SUM(P2:P147)</f>
        <v>1412718468.25</v>
      </c>
      <c r="Q150" s="77">
        <f>SUM(Q2:Q147)</f>
        <v>30465924542.584179</v>
      </c>
      <c r="R150" s="76">
        <v>5394000000</v>
      </c>
      <c r="S150" s="76">
        <v>1655796508.4400001</v>
      </c>
      <c r="T150" s="76">
        <v>5235773024.75</v>
      </c>
      <c r="U150" s="76">
        <v>2150220625.54</v>
      </c>
      <c r="V150" s="76">
        <v>1859012623.45</v>
      </c>
      <c r="W150" s="76">
        <v>455878050.80000001</v>
      </c>
      <c r="X150" s="78">
        <v>528029230</v>
      </c>
      <c r="Y150" s="76">
        <v>6162786</v>
      </c>
      <c r="Z150" s="76">
        <v>0</v>
      </c>
      <c r="AA150" s="76">
        <v>0</v>
      </c>
      <c r="AB150" s="76">
        <v>0</v>
      </c>
      <c r="AC150" s="77">
        <v>971852685.75</v>
      </c>
    </row>
    <row r="151" spans="1:29" s="2" customFormat="1" x14ac:dyDescent="0.25">
      <c r="A151" s="48"/>
      <c r="B151" s="48"/>
      <c r="C151" s="48"/>
      <c r="D151" s="48"/>
      <c r="E151" s="48"/>
      <c r="F151" s="48"/>
      <c r="G151" s="48"/>
      <c r="H151" s="48"/>
      <c r="I151" s="48"/>
      <c r="J151" s="48"/>
      <c r="K151" s="48"/>
      <c r="L151" s="48"/>
      <c r="M151" s="48"/>
      <c r="N151" s="45"/>
      <c r="O151" s="45"/>
      <c r="P151" s="45"/>
      <c r="Q151" s="45"/>
      <c r="R151" s="45"/>
      <c r="S151" s="45"/>
      <c r="T151" s="45"/>
      <c r="U151" s="45"/>
      <c r="V151" s="45"/>
      <c r="W151" s="45"/>
      <c r="X151" s="45"/>
      <c r="Y151" s="45"/>
      <c r="Z151" s="45"/>
      <c r="AA151" s="45"/>
      <c r="AB151" s="45"/>
      <c r="AC151" s="45"/>
    </row>
    <row r="152" spans="1:29" x14ac:dyDescent="0.25">
      <c r="A152" s="1" t="s">
        <v>409</v>
      </c>
      <c r="N152" s="6"/>
      <c r="O152" s="6"/>
      <c r="P152" s="6"/>
      <c r="Q152" s="6"/>
      <c r="R152" s="6"/>
      <c r="S152" s="6"/>
      <c r="T152" s="6"/>
      <c r="U152" s="6"/>
      <c r="V152" s="6"/>
      <c r="W152" s="6"/>
      <c r="X152" s="6"/>
      <c r="Y152" s="6"/>
      <c r="Z152" s="6"/>
      <c r="AA152" s="6"/>
      <c r="AB152" s="6"/>
      <c r="AC152" s="6"/>
    </row>
    <row r="153" spans="1:29" x14ac:dyDescent="0.25">
      <c r="A153" s="49" t="s">
        <v>58</v>
      </c>
      <c r="B153" s="50">
        <v>1</v>
      </c>
      <c r="C153" s="50" t="s">
        <v>97</v>
      </c>
      <c r="D153" s="50" t="s">
        <v>98</v>
      </c>
      <c r="E153" s="50" t="s">
        <v>99</v>
      </c>
      <c r="F153" s="51">
        <v>200</v>
      </c>
      <c r="G153" s="50" t="s">
        <v>103</v>
      </c>
      <c r="H153" s="50">
        <v>12</v>
      </c>
      <c r="I153" s="50" t="s">
        <v>104</v>
      </c>
      <c r="J153" s="50">
        <v>4</v>
      </c>
      <c r="K153" s="50" t="s">
        <v>71</v>
      </c>
      <c r="L153" s="50" t="s">
        <v>71</v>
      </c>
      <c r="M153" s="50" t="s">
        <v>57</v>
      </c>
      <c r="N153" s="52">
        <v>0</v>
      </c>
      <c r="O153" s="53"/>
      <c r="P153" s="53">
        <v>2100000000</v>
      </c>
      <c r="Q153" s="54">
        <v>0</v>
      </c>
      <c r="R153" s="55"/>
      <c r="S153" s="56"/>
      <c r="T153" s="56"/>
      <c r="U153" s="56"/>
      <c r="V153" s="56"/>
      <c r="W153" s="57"/>
      <c r="X153" s="55"/>
      <c r="Y153" s="56"/>
      <c r="Z153" s="56"/>
      <c r="AA153" s="56"/>
      <c r="AB153" s="56"/>
      <c r="AC153" s="57"/>
    </row>
    <row r="154" spans="1:29" x14ac:dyDescent="0.25">
      <c r="A154" s="58" t="s">
        <v>58</v>
      </c>
      <c r="B154" s="59">
        <v>1</v>
      </c>
      <c r="C154" s="59" t="s">
        <v>97</v>
      </c>
      <c r="D154" s="59" t="s">
        <v>98</v>
      </c>
      <c r="E154" s="59" t="s">
        <v>99</v>
      </c>
      <c r="F154" s="60">
        <v>200</v>
      </c>
      <c r="G154" s="59" t="s">
        <v>103</v>
      </c>
      <c r="H154" s="59">
        <v>12</v>
      </c>
      <c r="I154" s="59" t="s">
        <v>105</v>
      </c>
      <c r="J154" s="59">
        <v>5</v>
      </c>
      <c r="K154" s="59" t="s">
        <v>71</v>
      </c>
      <c r="L154" s="59" t="s">
        <v>71</v>
      </c>
      <c r="M154" s="59" t="s">
        <v>57</v>
      </c>
      <c r="N154" s="61">
        <v>0</v>
      </c>
      <c r="O154" s="62"/>
      <c r="P154" s="62">
        <v>2000000</v>
      </c>
      <c r="Q154" s="63">
        <v>0</v>
      </c>
      <c r="R154" s="64"/>
      <c r="S154" s="65"/>
      <c r="T154" s="65"/>
      <c r="U154" s="65"/>
      <c r="V154" s="65"/>
      <c r="W154" s="66"/>
      <c r="X154" s="64"/>
      <c r="Y154" s="65"/>
      <c r="Z154" s="65"/>
      <c r="AA154" s="65"/>
      <c r="AB154" s="65"/>
      <c r="AC154" s="66"/>
    </row>
    <row r="155" spans="1:29" x14ac:dyDescent="0.25">
      <c r="A155" s="58" t="s">
        <v>58</v>
      </c>
      <c r="B155" s="59">
        <v>1</v>
      </c>
      <c r="C155" s="59" t="s">
        <v>97</v>
      </c>
      <c r="D155" s="59" t="s">
        <v>98</v>
      </c>
      <c r="E155" s="59" t="s">
        <v>99</v>
      </c>
      <c r="F155" s="60">
        <v>200</v>
      </c>
      <c r="G155" s="59" t="s">
        <v>100</v>
      </c>
      <c r="H155" s="59">
        <v>13</v>
      </c>
      <c r="I155" s="59" t="s">
        <v>101</v>
      </c>
      <c r="J155" s="59">
        <v>6</v>
      </c>
      <c r="K155" s="59" t="s">
        <v>71</v>
      </c>
      <c r="L155" s="59" t="s">
        <v>71</v>
      </c>
      <c r="M155" s="59" t="s">
        <v>57</v>
      </c>
      <c r="N155" s="61">
        <v>0</v>
      </c>
      <c r="O155" s="62"/>
      <c r="P155" s="62"/>
      <c r="Q155" s="63">
        <v>710000000</v>
      </c>
      <c r="R155" s="64"/>
      <c r="S155" s="65"/>
      <c r="T155" s="65"/>
      <c r="U155" s="65"/>
      <c r="V155" s="65"/>
      <c r="W155" s="66"/>
      <c r="X155" s="64"/>
      <c r="Y155" s="65"/>
      <c r="Z155" s="65"/>
      <c r="AA155" s="65"/>
      <c r="AB155" s="65"/>
      <c r="AC155" s="66"/>
    </row>
    <row r="156" spans="1:29" x14ac:dyDescent="0.25">
      <c r="A156" s="58" t="s">
        <v>262</v>
      </c>
      <c r="B156" s="59">
        <v>2</v>
      </c>
      <c r="C156" s="59" t="s">
        <v>263</v>
      </c>
      <c r="D156" s="59" t="s">
        <v>264</v>
      </c>
      <c r="E156" s="59" t="s">
        <v>265</v>
      </c>
      <c r="F156" s="60">
        <v>612</v>
      </c>
      <c r="G156" s="59" t="s">
        <v>306</v>
      </c>
      <c r="H156" s="59">
        <v>2</v>
      </c>
      <c r="I156" s="59"/>
      <c r="J156" s="59"/>
      <c r="K156" s="59" t="s">
        <v>258</v>
      </c>
      <c r="L156" s="59" t="s">
        <v>261</v>
      </c>
      <c r="M156" s="59" t="s">
        <v>88</v>
      </c>
      <c r="N156" s="61">
        <v>5544000</v>
      </c>
      <c r="O156" s="62">
        <v>1974000</v>
      </c>
      <c r="P156" s="62">
        <v>264380000</v>
      </c>
      <c r="Q156" s="63">
        <v>5002000</v>
      </c>
      <c r="R156" s="64"/>
      <c r="S156" s="65"/>
      <c r="T156" s="65"/>
      <c r="U156" s="65"/>
      <c r="V156" s="65"/>
      <c r="W156" s="66"/>
      <c r="X156" s="64">
        <v>264380000</v>
      </c>
      <c r="Y156" s="65"/>
      <c r="Z156" s="65"/>
      <c r="AA156" s="65"/>
      <c r="AB156" s="65"/>
      <c r="AC156" s="66"/>
    </row>
    <row r="157" spans="1:29" x14ac:dyDescent="0.25">
      <c r="A157" s="58" t="s">
        <v>262</v>
      </c>
      <c r="B157" s="59">
        <v>2</v>
      </c>
      <c r="C157" s="59" t="s">
        <v>263</v>
      </c>
      <c r="D157" s="59" t="s">
        <v>264</v>
      </c>
      <c r="E157" s="59" t="s">
        <v>265</v>
      </c>
      <c r="F157" s="60">
        <v>612</v>
      </c>
      <c r="G157" s="59" t="s">
        <v>266</v>
      </c>
      <c r="H157" s="59">
        <v>1</v>
      </c>
      <c r="I157" s="59"/>
      <c r="J157" s="59"/>
      <c r="K157" s="59" t="s">
        <v>258</v>
      </c>
      <c r="L157" s="59" t="s">
        <v>261</v>
      </c>
      <c r="M157" s="59" t="s">
        <v>54</v>
      </c>
      <c r="N157" s="61">
        <v>2000000</v>
      </c>
      <c r="O157" s="62">
        <v>0</v>
      </c>
      <c r="P157" s="62">
        <v>222285000</v>
      </c>
      <c r="Q157" s="63">
        <v>20838059</v>
      </c>
      <c r="R157" s="64"/>
      <c r="S157" s="65"/>
      <c r="T157" s="65">
        <v>2000000</v>
      </c>
      <c r="U157" s="65"/>
      <c r="V157" s="65"/>
      <c r="W157" s="66"/>
      <c r="X157" s="64">
        <v>222285000</v>
      </c>
      <c r="Y157" s="65"/>
      <c r="Z157" s="65"/>
      <c r="AA157" s="65"/>
      <c r="AB157" s="65"/>
      <c r="AC157" s="66"/>
    </row>
    <row r="158" spans="1:29" x14ac:dyDescent="0.25">
      <c r="A158" s="58" t="s">
        <v>262</v>
      </c>
      <c r="B158" s="59">
        <v>2</v>
      </c>
      <c r="C158" s="59" t="s">
        <v>263</v>
      </c>
      <c r="D158" s="59" t="s">
        <v>264</v>
      </c>
      <c r="E158" s="59" t="s">
        <v>302</v>
      </c>
      <c r="F158" s="60">
        <v>614</v>
      </c>
      <c r="G158" s="59" t="s">
        <v>303</v>
      </c>
      <c r="H158" s="59">
        <v>2</v>
      </c>
      <c r="I158" s="59"/>
      <c r="J158" s="59"/>
      <c r="K158" s="59" t="s">
        <v>258</v>
      </c>
      <c r="L158" s="59" t="s">
        <v>286</v>
      </c>
      <c r="M158" s="59" t="s">
        <v>88</v>
      </c>
      <c r="N158" s="61">
        <v>2789118.5</v>
      </c>
      <c r="O158" s="62">
        <v>199143</v>
      </c>
      <c r="P158" s="62">
        <v>3471474.5</v>
      </c>
      <c r="Q158" s="63">
        <v>1547758</v>
      </c>
      <c r="R158" s="64"/>
      <c r="S158" s="65"/>
      <c r="T158" s="65"/>
      <c r="U158" s="65"/>
      <c r="V158" s="65"/>
      <c r="W158" s="66"/>
      <c r="X158" s="64"/>
      <c r="Y158" s="65"/>
      <c r="Z158" s="65"/>
      <c r="AA158" s="65"/>
      <c r="AB158" s="65"/>
      <c r="AC158" s="66">
        <v>3471474.5</v>
      </c>
    </row>
    <row r="159" spans="1:29" x14ac:dyDescent="0.25">
      <c r="A159" s="67" t="s">
        <v>262</v>
      </c>
      <c r="B159" s="68">
        <v>2</v>
      </c>
      <c r="C159" s="68" t="s">
        <v>263</v>
      </c>
      <c r="D159" s="68" t="s">
        <v>264</v>
      </c>
      <c r="E159" s="68" t="s">
        <v>302</v>
      </c>
      <c r="F159" s="69">
        <v>614</v>
      </c>
      <c r="G159" s="68" t="s">
        <v>315</v>
      </c>
      <c r="H159" s="68">
        <v>1</v>
      </c>
      <c r="I159" s="68"/>
      <c r="J159" s="68"/>
      <c r="K159" s="68" t="s">
        <v>258</v>
      </c>
      <c r="L159" s="68" t="s">
        <v>261</v>
      </c>
      <c r="M159" s="68" t="s">
        <v>57</v>
      </c>
      <c r="N159" s="70">
        <v>80000</v>
      </c>
      <c r="O159" s="71">
        <v>0</v>
      </c>
      <c r="P159" s="71">
        <v>2341602</v>
      </c>
      <c r="Q159" s="72">
        <v>13749373</v>
      </c>
      <c r="R159" s="73"/>
      <c r="S159" s="74"/>
      <c r="T159" s="74">
        <v>80000</v>
      </c>
      <c r="U159" s="74"/>
      <c r="V159" s="74"/>
      <c r="W159" s="75"/>
      <c r="X159" s="73">
        <v>2341602</v>
      </c>
      <c r="Y159" s="74"/>
      <c r="Z159" s="74"/>
      <c r="AA159" s="74"/>
      <c r="AB159" s="74"/>
      <c r="AC159" s="75"/>
    </row>
    <row r="160" spans="1:29" x14ac:dyDescent="0.25">
      <c r="N160" s="6"/>
      <c r="O160" s="6"/>
      <c r="P160" s="6"/>
      <c r="Q160" s="6"/>
      <c r="R160" s="6"/>
      <c r="S160" s="6"/>
      <c r="T160" s="6"/>
      <c r="U160" s="6"/>
      <c r="V160" s="6"/>
      <c r="W160" s="6"/>
      <c r="X160" s="6"/>
      <c r="Y160" s="6"/>
      <c r="Z160" s="6"/>
      <c r="AA160" s="6"/>
      <c r="AB160" s="6"/>
      <c r="AC160" s="6"/>
    </row>
    <row r="165" spans="13:14" x14ac:dyDescent="0.25">
      <c r="N165" s="7"/>
    </row>
    <row r="168" spans="13:14" x14ac:dyDescent="0.25">
      <c r="M168" s="2"/>
    </row>
    <row r="169" spans="13:14" x14ac:dyDescent="0.25">
      <c r="M169" s="2"/>
    </row>
    <row r="170" spans="13:14" x14ac:dyDescent="0.25">
      <c r="M170" s="2"/>
    </row>
    <row r="171" spans="13:14" x14ac:dyDescent="0.25">
      <c r="M171" s="2"/>
    </row>
  </sheetData>
  <autoFilter ref="A1:AC159" xr:uid="{00000000-0009-0000-0000-000001000000}"/>
  <mergeCells count="1">
    <mergeCell ref="A150:M150"/>
  </mergeCells>
  <conditionalFormatting sqref="M118:M121 M125:M127 M133">
    <cfRule type="expression" dxfId="0" priority="11">
      <formula>#REF!="Non"</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5"/>
  <sheetViews>
    <sheetView zoomScale="115" zoomScaleNormal="115" workbookViewId="0">
      <pane ySplit="1" topLeftCell="A68" activePane="bottomLeft" state="frozen"/>
      <selection activeCell="F14" sqref="F14"/>
      <selection pane="bottomLeft" activeCell="C5" sqref="C5"/>
    </sheetView>
  </sheetViews>
  <sheetFormatPr baseColWidth="10" defaultColWidth="11.42578125" defaultRowHeight="11.25" outlineLevelCol="1" x14ac:dyDescent="0.2"/>
  <cols>
    <col min="1" max="1" width="11.42578125" style="114" customWidth="1"/>
    <col min="2" max="2" width="9.140625" style="161" customWidth="1"/>
    <col min="3" max="3" width="70" style="114" customWidth="1"/>
    <col min="4" max="7" width="9.140625" style="114" customWidth="1"/>
    <col min="8" max="8" width="9.5703125" style="114" bestFit="1" customWidth="1"/>
    <col min="9" max="9" width="10.85546875" style="114" customWidth="1"/>
    <col min="10" max="10" width="11.7109375" style="114" customWidth="1" outlineLevel="1"/>
    <col min="11" max="14" width="11.42578125" style="114" customWidth="1" outlineLevel="1"/>
    <col min="15" max="15" width="11.42578125" style="114" customWidth="1" outlineLevel="1" collapsed="1"/>
    <col min="16" max="19" width="11.42578125" style="114" customWidth="1" outlineLevel="1"/>
    <col min="20" max="16384" width="11.42578125" style="114"/>
  </cols>
  <sheetData>
    <row r="1" spans="1:19" ht="33.75" x14ac:dyDescent="0.2">
      <c r="A1" s="105" t="s">
        <v>34</v>
      </c>
      <c r="B1" s="106" t="s">
        <v>326</v>
      </c>
      <c r="C1" s="106" t="s">
        <v>439</v>
      </c>
      <c r="D1" s="107" t="s">
        <v>394</v>
      </c>
      <c r="E1" s="108" t="s">
        <v>395</v>
      </c>
      <c r="F1" s="109" t="s">
        <v>396</v>
      </c>
      <c r="G1" s="111" t="s">
        <v>410</v>
      </c>
      <c r="H1" s="110" t="s">
        <v>400</v>
      </c>
      <c r="I1" s="111" t="s">
        <v>411</v>
      </c>
      <c r="J1" s="107" t="s">
        <v>37</v>
      </c>
      <c r="K1" s="107" t="s">
        <v>39</v>
      </c>
      <c r="L1" s="107" t="s">
        <v>40</v>
      </c>
      <c r="M1" s="107" t="s">
        <v>41</v>
      </c>
      <c r="N1" s="107" t="s">
        <v>42</v>
      </c>
      <c r="O1" s="112" t="s">
        <v>327</v>
      </c>
      <c r="P1" s="109" t="s">
        <v>43</v>
      </c>
      <c r="Q1" s="109" t="s">
        <v>44</v>
      </c>
      <c r="R1" s="109" t="s">
        <v>45</v>
      </c>
      <c r="S1" s="113" t="s">
        <v>46</v>
      </c>
    </row>
    <row r="2" spans="1:19" x14ac:dyDescent="0.2">
      <c r="A2" s="115" t="s">
        <v>328</v>
      </c>
      <c r="B2" s="155">
        <v>110222</v>
      </c>
      <c r="C2" s="90" t="s">
        <v>329</v>
      </c>
      <c r="D2" s="91">
        <v>879</v>
      </c>
      <c r="E2" s="92"/>
      <c r="F2" s="92"/>
      <c r="G2" s="93">
        <v>879</v>
      </c>
      <c r="H2" s="92"/>
      <c r="I2" s="93">
        <f>G2</f>
        <v>879</v>
      </c>
      <c r="J2" s="116"/>
      <c r="K2" s="116"/>
      <c r="L2" s="116"/>
      <c r="M2" s="117">
        <v>879</v>
      </c>
      <c r="N2" s="116"/>
      <c r="O2" s="118"/>
      <c r="P2" s="116"/>
      <c r="Q2" s="116"/>
      <c r="R2" s="116"/>
      <c r="S2" s="119"/>
    </row>
    <row r="3" spans="1:19" ht="22.5" x14ac:dyDescent="0.2">
      <c r="A3" s="115" t="s">
        <v>330</v>
      </c>
      <c r="B3" s="155">
        <v>110226</v>
      </c>
      <c r="C3" s="90" t="s">
        <v>331</v>
      </c>
      <c r="D3" s="91">
        <v>4</v>
      </c>
      <c r="E3" s="92"/>
      <c r="F3" s="92"/>
      <c r="G3" s="93">
        <v>4</v>
      </c>
      <c r="H3" s="92"/>
      <c r="I3" s="93">
        <f>G3</f>
        <v>4</v>
      </c>
      <c r="J3" s="116"/>
      <c r="K3" s="116"/>
      <c r="L3" s="116"/>
      <c r="M3" s="116"/>
      <c r="N3" s="117">
        <v>4</v>
      </c>
      <c r="O3" s="118"/>
      <c r="P3" s="116"/>
      <c r="Q3" s="116"/>
      <c r="R3" s="116"/>
      <c r="S3" s="119"/>
    </row>
    <row r="4" spans="1:19" ht="33.75" x14ac:dyDescent="0.2">
      <c r="A4" s="115" t="s">
        <v>330</v>
      </c>
      <c r="B4" s="155">
        <v>110241</v>
      </c>
      <c r="C4" s="90" t="s">
        <v>412</v>
      </c>
      <c r="D4" s="91">
        <v>0</v>
      </c>
      <c r="E4" s="92"/>
      <c r="F4" s="92"/>
      <c r="G4" s="93"/>
      <c r="H4" s="92"/>
      <c r="I4" s="93"/>
      <c r="J4" s="116"/>
      <c r="K4" s="116"/>
      <c r="L4" s="116"/>
      <c r="M4" s="116"/>
      <c r="N4" s="117">
        <v>0</v>
      </c>
      <c r="O4" s="118"/>
      <c r="P4" s="116"/>
      <c r="Q4" s="116"/>
      <c r="R4" s="116"/>
      <c r="S4" s="119"/>
    </row>
    <row r="5" spans="1:19" ht="22.5" x14ac:dyDescent="0.2">
      <c r="A5" s="115" t="s">
        <v>330</v>
      </c>
      <c r="B5" s="155">
        <v>110257</v>
      </c>
      <c r="C5" s="90" t="s">
        <v>413</v>
      </c>
      <c r="D5" s="91">
        <v>0</v>
      </c>
      <c r="E5" s="92"/>
      <c r="F5" s="92"/>
      <c r="G5" s="93"/>
      <c r="H5" s="92"/>
      <c r="I5" s="93"/>
      <c r="J5" s="116"/>
      <c r="K5" s="116"/>
      <c r="L5" s="116"/>
      <c r="M5" s="116"/>
      <c r="N5" s="117">
        <v>0</v>
      </c>
      <c r="O5" s="118"/>
      <c r="P5" s="116"/>
      <c r="Q5" s="116"/>
      <c r="R5" s="116"/>
      <c r="S5" s="119"/>
    </row>
    <row r="6" spans="1:19" ht="22.5" x14ac:dyDescent="0.2">
      <c r="A6" s="120" t="s">
        <v>330</v>
      </c>
      <c r="B6" s="155">
        <v>110262</v>
      </c>
      <c r="C6" s="90" t="s">
        <v>414</v>
      </c>
      <c r="D6" s="91">
        <v>4</v>
      </c>
      <c r="E6" s="92"/>
      <c r="F6" s="92"/>
      <c r="G6" s="93">
        <v>4</v>
      </c>
      <c r="H6" s="92"/>
      <c r="I6" s="93">
        <f>G6</f>
        <v>4</v>
      </c>
      <c r="J6" s="116"/>
      <c r="K6" s="116"/>
      <c r="L6" s="116"/>
      <c r="M6" s="116"/>
      <c r="N6" s="117">
        <v>4</v>
      </c>
      <c r="O6" s="118"/>
      <c r="P6" s="116"/>
      <c r="Q6" s="116"/>
      <c r="R6" s="116"/>
      <c r="S6" s="119"/>
    </row>
    <row r="7" spans="1:19" ht="22.5" x14ac:dyDescent="0.2">
      <c r="A7" s="115" t="s">
        <v>258</v>
      </c>
      <c r="B7" s="155">
        <v>120113</v>
      </c>
      <c r="C7" s="90" t="s">
        <v>332</v>
      </c>
      <c r="D7" s="91">
        <v>34.616</v>
      </c>
      <c r="E7" s="92"/>
      <c r="F7" s="92">
        <v>100.73700000000001</v>
      </c>
      <c r="G7" s="93">
        <v>135</v>
      </c>
      <c r="H7" s="92"/>
      <c r="I7" s="93">
        <f>G7</f>
        <v>135</v>
      </c>
      <c r="J7" s="116"/>
      <c r="K7" s="117">
        <v>34.616</v>
      </c>
      <c r="L7" s="116"/>
      <c r="M7" s="116"/>
      <c r="N7" s="116"/>
      <c r="O7" s="118"/>
      <c r="P7" s="116"/>
      <c r="Q7" s="116"/>
      <c r="R7" s="116"/>
      <c r="S7" s="119"/>
    </row>
    <row r="8" spans="1:19" x14ac:dyDescent="0.2">
      <c r="A8" s="115" t="s">
        <v>197</v>
      </c>
      <c r="B8" s="155">
        <v>130213</v>
      </c>
      <c r="C8" s="90" t="s">
        <v>333</v>
      </c>
      <c r="D8" s="91">
        <v>0</v>
      </c>
      <c r="E8" s="92"/>
      <c r="F8" s="92"/>
      <c r="G8" s="93"/>
      <c r="H8" s="92"/>
      <c r="I8" s="93"/>
      <c r="J8" s="116"/>
      <c r="K8" s="116"/>
      <c r="L8" s="116"/>
      <c r="M8" s="116"/>
      <c r="N8" s="116"/>
      <c r="O8" s="118"/>
      <c r="P8" s="116"/>
      <c r="Q8" s="116"/>
      <c r="R8" s="116"/>
      <c r="S8" s="119"/>
    </row>
    <row r="9" spans="1:19" x14ac:dyDescent="0.2">
      <c r="A9" s="115" t="s">
        <v>328</v>
      </c>
      <c r="B9" s="155">
        <v>140102</v>
      </c>
      <c r="C9" s="90" t="s">
        <v>334</v>
      </c>
      <c r="D9" s="91">
        <v>2.6560000000000001</v>
      </c>
      <c r="E9" s="92"/>
      <c r="F9" s="92"/>
      <c r="G9" s="93">
        <v>2.6560000000000001</v>
      </c>
      <c r="H9" s="92">
        <f>IF(I9&lt;&gt;"",I9-G9,0)</f>
        <v>157.34399999999999</v>
      </c>
      <c r="I9" s="93">
        <v>160</v>
      </c>
      <c r="J9" s="116"/>
      <c r="K9" s="116"/>
      <c r="L9" s="116"/>
      <c r="M9" s="117">
        <v>2.6560000000000001</v>
      </c>
      <c r="N9" s="116"/>
      <c r="O9" s="118"/>
      <c r="P9" s="116"/>
      <c r="Q9" s="116"/>
      <c r="R9" s="116"/>
      <c r="S9" s="119"/>
    </row>
    <row r="10" spans="1:19" x14ac:dyDescent="0.2">
      <c r="A10" s="115" t="s">
        <v>328</v>
      </c>
      <c r="B10" s="155">
        <v>140103</v>
      </c>
      <c r="C10" s="90" t="s">
        <v>415</v>
      </c>
      <c r="D10" s="91">
        <v>2.669</v>
      </c>
      <c r="E10" s="92"/>
      <c r="F10" s="92"/>
      <c r="G10" s="93">
        <v>2.669</v>
      </c>
      <c r="H10" s="92">
        <f>IF(I10&lt;&gt;"",I10-G10,0)</f>
        <v>14.331</v>
      </c>
      <c r="I10" s="93">
        <v>17</v>
      </c>
      <c r="J10" s="116"/>
      <c r="K10" s="116"/>
      <c r="L10" s="116"/>
      <c r="M10" s="117">
        <v>2.669</v>
      </c>
      <c r="N10" s="116"/>
      <c r="O10" s="118"/>
      <c r="P10" s="116"/>
      <c r="Q10" s="116"/>
      <c r="R10" s="116"/>
      <c r="S10" s="119"/>
    </row>
    <row r="11" spans="1:19" x14ac:dyDescent="0.2">
      <c r="A11" s="115" t="s">
        <v>328</v>
      </c>
      <c r="B11" s="155">
        <v>140104</v>
      </c>
      <c r="C11" s="90" t="s">
        <v>416</v>
      </c>
      <c r="D11" s="91">
        <v>2.6568000000000001</v>
      </c>
      <c r="E11" s="92"/>
      <c r="F11" s="92"/>
      <c r="G11" s="93">
        <v>2.6568000000000001</v>
      </c>
      <c r="H11" s="92">
        <f>IF(I11&lt;&gt;"",I11-G11,0)</f>
        <v>69.343199999999996</v>
      </c>
      <c r="I11" s="93">
        <v>72</v>
      </c>
      <c r="J11" s="116"/>
      <c r="K11" s="116"/>
      <c r="L11" s="116"/>
      <c r="M11" s="117">
        <v>2.6568000000000001</v>
      </c>
      <c r="N11" s="116"/>
      <c r="O11" s="118"/>
      <c r="P11" s="116"/>
      <c r="Q11" s="116"/>
      <c r="R11" s="116"/>
      <c r="S11" s="119"/>
    </row>
    <row r="12" spans="1:19" ht="22.5" x14ac:dyDescent="0.2">
      <c r="A12" s="115" t="s">
        <v>330</v>
      </c>
      <c r="B12" s="155">
        <v>140127</v>
      </c>
      <c r="C12" s="90" t="s">
        <v>335</v>
      </c>
      <c r="D12" s="91">
        <v>0</v>
      </c>
      <c r="E12" s="92"/>
      <c r="F12" s="92"/>
      <c r="G12" s="93"/>
      <c r="H12" s="92"/>
      <c r="I12" s="93"/>
      <c r="J12" s="116"/>
      <c r="K12" s="116"/>
      <c r="L12" s="116"/>
      <c r="M12" s="116"/>
      <c r="N12" s="117">
        <v>0</v>
      </c>
      <c r="O12" s="118"/>
      <c r="P12" s="116"/>
      <c r="Q12" s="116"/>
      <c r="R12" s="116"/>
      <c r="S12" s="119"/>
    </row>
    <row r="13" spans="1:19" ht="22.5" x14ac:dyDescent="0.2">
      <c r="A13" s="120" t="s">
        <v>330</v>
      </c>
      <c r="B13" s="155">
        <v>170307</v>
      </c>
      <c r="C13" s="90" t="s">
        <v>417</v>
      </c>
      <c r="D13" s="91">
        <v>0</v>
      </c>
      <c r="E13" s="92"/>
      <c r="F13" s="92"/>
      <c r="G13" s="93"/>
      <c r="H13" s="92"/>
      <c r="I13" s="93"/>
      <c r="J13" s="116"/>
      <c r="K13" s="116"/>
      <c r="L13" s="116"/>
      <c r="M13" s="116"/>
      <c r="N13" s="117">
        <v>0</v>
      </c>
      <c r="O13" s="118"/>
      <c r="P13" s="116"/>
      <c r="Q13" s="116"/>
      <c r="R13" s="116"/>
      <c r="S13" s="119"/>
    </row>
    <row r="14" spans="1:19" x14ac:dyDescent="0.2">
      <c r="A14" s="115" t="s">
        <v>169</v>
      </c>
      <c r="B14" s="155">
        <v>180105</v>
      </c>
      <c r="C14" s="90" t="s">
        <v>336</v>
      </c>
      <c r="D14" s="91">
        <v>1</v>
      </c>
      <c r="E14" s="92"/>
      <c r="F14" s="92"/>
      <c r="G14" s="93">
        <v>1</v>
      </c>
      <c r="H14" s="92"/>
      <c r="I14" s="93">
        <f>G14</f>
        <v>1</v>
      </c>
      <c r="J14" s="117">
        <v>1</v>
      </c>
      <c r="K14" s="116"/>
      <c r="L14" s="116"/>
      <c r="M14" s="116"/>
      <c r="N14" s="116"/>
      <c r="O14" s="118"/>
      <c r="P14" s="116"/>
      <c r="Q14" s="116"/>
      <c r="R14" s="116"/>
      <c r="S14" s="119"/>
    </row>
    <row r="15" spans="1:19" ht="33.75" x14ac:dyDescent="0.2">
      <c r="A15" s="115" t="s">
        <v>330</v>
      </c>
      <c r="B15" s="155">
        <v>200217</v>
      </c>
      <c r="C15" s="90" t="s">
        <v>337</v>
      </c>
      <c r="D15" s="91">
        <v>10</v>
      </c>
      <c r="E15" s="92"/>
      <c r="F15" s="92"/>
      <c r="G15" s="93">
        <v>10</v>
      </c>
      <c r="H15" s="92"/>
      <c r="I15" s="93">
        <f>G15</f>
        <v>10</v>
      </c>
      <c r="J15" s="116"/>
      <c r="K15" s="116"/>
      <c r="L15" s="116"/>
      <c r="M15" s="116"/>
      <c r="N15" s="117">
        <v>10</v>
      </c>
      <c r="O15" s="118"/>
      <c r="P15" s="116"/>
      <c r="Q15" s="116"/>
      <c r="R15" s="116"/>
      <c r="S15" s="119"/>
    </row>
    <row r="16" spans="1:19" ht="33.75" x14ac:dyDescent="0.2">
      <c r="A16" s="115" t="s">
        <v>258</v>
      </c>
      <c r="B16" s="155">
        <v>210205</v>
      </c>
      <c r="C16" s="90" t="s">
        <v>418</v>
      </c>
      <c r="D16" s="91">
        <v>0</v>
      </c>
      <c r="E16" s="92"/>
      <c r="F16" s="92"/>
      <c r="G16" s="93"/>
      <c r="H16" s="92"/>
      <c r="I16" s="93"/>
      <c r="J16" s="116"/>
      <c r="K16" s="117">
        <v>0</v>
      </c>
      <c r="L16" s="116"/>
      <c r="M16" s="116"/>
      <c r="N16" s="116"/>
      <c r="O16" s="118"/>
      <c r="P16" s="116"/>
      <c r="Q16" s="116"/>
      <c r="R16" s="116"/>
      <c r="S16" s="119"/>
    </row>
    <row r="17" spans="1:19" ht="22.5" x14ac:dyDescent="0.2">
      <c r="A17" s="115" t="s">
        <v>330</v>
      </c>
      <c r="B17" s="155">
        <v>210316</v>
      </c>
      <c r="C17" s="90" t="s">
        <v>338</v>
      </c>
      <c r="D17" s="91">
        <v>0</v>
      </c>
      <c r="E17" s="92"/>
      <c r="F17" s="92"/>
      <c r="G17" s="93"/>
      <c r="H17" s="92"/>
      <c r="I17" s="93"/>
      <c r="J17" s="116"/>
      <c r="K17" s="116"/>
      <c r="L17" s="116"/>
      <c r="M17" s="116"/>
      <c r="N17" s="117">
        <v>0</v>
      </c>
      <c r="O17" s="118"/>
      <c r="P17" s="116"/>
      <c r="Q17" s="116"/>
      <c r="R17" s="116"/>
      <c r="S17" s="119"/>
    </row>
    <row r="18" spans="1:19" ht="33.75" x14ac:dyDescent="0.2">
      <c r="A18" s="115" t="s">
        <v>328</v>
      </c>
      <c r="B18" s="155">
        <v>210321</v>
      </c>
      <c r="C18" s="90" t="s">
        <v>339</v>
      </c>
      <c r="D18" s="91">
        <v>43</v>
      </c>
      <c r="E18" s="92"/>
      <c r="F18" s="92"/>
      <c r="G18" s="93">
        <v>43</v>
      </c>
      <c r="H18" s="92"/>
      <c r="I18" s="93">
        <f>G18</f>
        <v>43</v>
      </c>
      <c r="J18" s="116"/>
      <c r="K18" s="116"/>
      <c r="L18" s="116"/>
      <c r="M18" s="117">
        <v>43</v>
      </c>
      <c r="N18" s="116"/>
      <c r="O18" s="118"/>
      <c r="P18" s="116"/>
      <c r="Q18" s="116"/>
      <c r="R18" s="116"/>
      <c r="S18" s="119"/>
    </row>
    <row r="19" spans="1:19" ht="22.5" x14ac:dyDescent="0.2">
      <c r="A19" s="115" t="s">
        <v>330</v>
      </c>
      <c r="B19" s="155">
        <v>230507</v>
      </c>
      <c r="C19" s="90" t="s">
        <v>419</v>
      </c>
      <c r="D19" s="91">
        <v>0</v>
      </c>
      <c r="E19" s="92"/>
      <c r="F19" s="92"/>
      <c r="G19" s="93"/>
      <c r="H19" s="92"/>
      <c r="I19" s="93"/>
      <c r="J19" s="116"/>
      <c r="K19" s="116"/>
      <c r="L19" s="116"/>
      <c r="M19" s="116"/>
      <c r="N19" s="117">
        <v>0</v>
      </c>
      <c r="O19" s="118"/>
      <c r="P19" s="116"/>
      <c r="Q19" s="116"/>
      <c r="R19" s="116"/>
      <c r="S19" s="119"/>
    </row>
    <row r="20" spans="1:19" x14ac:dyDescent="0.2">
      <c r="A20" s="115" t="s">
        <v>258</v>
      </c>
      <c r="B20" s="155">
        <v>230510</v>
      </c>
      <c r="C20" s="90" t="s">
        <v>340</v>
      </c>
      <c r="D20" s="91">
        <v>0</v>
      </c>
      <c r="E20" s="92"/>
      <c r="F20" s="92"/>
      <c r="G20" s="93"/>
      <c r="H20" s="92"/>
      <c r="I20" s="93"/>
      <c r="J20" s="116"/>
      <c r="K20" s="117">
        <v>0</v>
      </c>
      <c r="L20" s="116"/>
      <c r="M20" s="116"/>
      <c r="N20" s="116"/>
      <c r="O20" s="118"/>
      <c r="P20" s="117">
        <f>F20</f>
        <v>0</v>
      </c>
      <c r="Q20" s="116"/>
      <c r="R20" s="116"/>
      <c r="S20" s="119"/>
    </row>
    <row r="21" spans="1:19" ht="22.5" x14ac:dyDescent="0.2">
      <c r="A21" s="115" t="s">
        <v>197</v>
      </c>
      <c r="B21" s="155">
        <v>300303</v>
      </c>
      <c r="C21" s="90" t="s">
        <v>420</v>
      </c>
      <c r="D21" s="91">
        <v>0</v>
      </c>
      <c r="E21" s="92"/>
      <c r="F21" s="92"/>
      <c r="G21" s="93"/>
      <c r="H21" s="92"/>
      <c r="I21" s="93"/>
      <c r="J21" s="116"/>
      <c r="K21" s="116"/>
      <c r="L21" s="116"/>
      <c r="M21" s="116"/>
      <c r="N21" s="116"/>
      <c r="O21" s="118"/>
      <c r="P21" s="116"/>
      <c r="Q21" s="116"/>
      <c r="R21" s="116"/>
      <c r="S21" s="119"/>
    </row>
    <row r="22" spans="1:19" ht="22.5" x14ac:dyDescent="0.2">
      <c r="A22" s="115" t="s">
        <v>330</v>
      </c>
      <c r="B22" s="155">
        <v>310204</v>
      </c>
      <c r="C22" s="90" t="s">
        <v>421</v>
      </c>
      <c r="D22" s="91">
        <v>0</v>
      </c>
      <c r="E22" s="92"/>
      <c r="F22" s="92"/>
      <c r="G22" s="93"/>
      <c r="H22" s="92"/>
      <c r="I22" s="93"/>
      <c r="J22" s="116"/>
      <c r="K22" s="116"/>
      <c r="L22" s="116"/>
      <c r="M22" s="116"/>
      <c r="N22" s="117">
        <v>0</v>
      </c>
      <c r="O22" s="118"/>
      <c r="P22" s="116"/>
      <c r="Q22" s="116"/>
      <c r="R22" s="116"/>
      <c r="S22" s="119"/>
    </row>
    <row r="23" spans="1:19" x14ac:dyDescent="0.2">
      <c r="A23" s="115" t="s">
        <v>258</v>
      </c>
      <c r="B23" s="155">
        <v>320143</v>
      </c>
      <c r="C23" s="90" t="s">
        <v>422</v>
      </c>
      <c r="D23" s="91">
        <v>0</v>
      </c>
      <c r="E23" s="92"/>
      <c r="F23" s="92"/>
      <c r="G23" s="93"/>
      <c r="H23" s="92"/>
      <c r="I23" s="93"/>
      <c r="J23" s="116"/>
      <c r="K23" s="117">
        <v>0</v>
      </c>
      <c r="L23" s="116"/>
      <c r="M23" s="116"/>
      <c r="N23" s="116"/>
      <c r="O23" s="118"/>
      <c r="P23" s="116"/>
      <c r="Q23" s="116"/>
      <c r="R23" s="116"/>
      <c r="S23" s="119"/>
    </row>
    <row r="24" spans="1:19" ht="22.5" x14ac:dyDescent="0.2">
      <c r="A24" s="115" t="s">
        <v>330</v>
      </c>
      <c r="B24" s="155">
        <v>440102</v>
      </c>
      <c r="C24" s="90" t="s">
        <v>341</v>
      </c>
      <c r="D24" s="91">
        <v>0</v>
      </c>
      <c r="E24" s="92"/>
      <c r="F24" s="92"/>
      <c r="G24" s="93"/>
      <c r="H24" s="92"/>
      <c r="I24" s="93"/>
      <c r="J24" s="116"/>
      <c r="K24" s="116"/>
      <c r="L24" s="116"/>
      <c r="M24" s="116"/>
      <c r="N24" s="117">
        <v>0</v>
      </c>
      <c r="O24" s="118"/>
      <c r="P24" s="116"/>
      <c r="Q24" s="116"/>
      <c r="R24" s="116"/>
      <c r="S24" s="119"/>
    </row>
    <row r="25" spans="1:19" ht="22.5" x14ac:dyDescent="0.2">
      <c r="A25" s="115" t="s">
        <v>330</v>
      </c>
      <c r="B25" s="155">
        <v>500101</v>
      </c>
      <c r="C25" s="94" t="s">
        <v>342</v>
      </c>
      <c r="D25" s="91">
        <v>0</v>
      </c>
      <c r="E25" s="92"/>
      <c r="F25" s="92">
        <v>0.1</v>
      </c>
      <c r="G25" s="93">
        <v>0.1</v>
      </c>
      <c r="H25" s="92">
        <f>IF(I25&lt;&gt;"",I25-G25,0)</f>
        <v>0.9</v>
      </c>
      <c r="I25" s="93">
        <v>1</v>
      </c>
      <c r="J25" s="116"/>
      <c r="K25" s="116"/>
      <c r="L25" s="116"/>
      <c r="M25" s="116"/>
      <c r="N25" s="117">
        <v>0</v>
      </c>
      <c r="O25" s="118"/>
      <c r="P25" s="116"/>
      <c r="Q25" s="116"/>
      <c r="R25" s="116"/>
      <c r="S25" s="119"/>
    </row>
    <row r="26" spans="1:19" ht="90" x14ac:dyDescent="0.2">
      <c r="A26" s="115" t="s">
        <v>330</v>
      </c>
      <c r="B26" s="155">
        <v>520109</v>
      </c>
      <c r="C26" s="90" t="s">
        <v>343</v>
      </c>
      <c r="D26" s="91">
        <v>72</v>
      </c>
      <c r="E26" s="92"/>
      <c r="F26" s="92"/>
      <c r="G26" s="93">
        <v>72</v>
      </c>
      <c r="H26" s="92"/>
      <c r="I26" s="93">
        <f>G26</f>
        <v>72</v>
      </c>
      <c r="J26" s="116"/>
      <c r="K26" s="116"/>
      <c r="L26" s="116"/>
      <c r="M26" s="116"/>
      <c r="N26" s="117">
        <v>72</v>
      </c>
      <c r="O26" s="118"/>
      <c r="P26" s="116"/>
      <c r="Q26" s="116"/>
      <c r="R26" s="116"/>
      <c r="S26" s="119"/>
    </row>
    <row r="27" spans="1:19" ht="22.5" x14ac:dyDescent="0.2">
      <c r="A27" s="115" t="s">
        <v>330</v>
      </c>
      <c r="B27" s="155">
        <v>520111</v>
      </c>
      <c r="C27" s="90" t="s">
        <v>344</v>
      </c>
      <c r="D27" s="91">
        <v>0</v>
      </c>
      <c r="E27" s="92"/>
      <c r="F27" s="92"/>
      <c r="G27" s="93"/>
      <c r="H27" s="92"/>
      <c r="I27" s="93"/>
      <c r="J27" s="116"/>
      <c r="K27" s="116"/>
      <c r="L27" s="116"/>
      <c r="M27" s="116"/>
      <c r="N27" s="117">
        <v>0</v>
      </c>
      <c r="O27" s="118"/>
      <c r="P27" s="116"/>
      <c r="Q27" s="116"/>
      <c r="R27" s="116"/>
      <c r="S27" s="119"/>
    </row>
    <row r="28" spans="1:19" ht="56.25" x14ac:dyDescent="0.2">
      <c r="A28" s="115" t="s">
        <v>330</v>
      </c>
      <c r="B28" s="155">
        <v>520118</v>
      </c>
      <c r="C28" s="90" t="s">
        <v>345</v>
      </c>
      <c r="D28" s="91">
        <v>7</v>
      </c>
      <c r="E28" s="92"/>
      <c r="F28" s="92"/>
      <c r="G28" s="93">
        <v>7</v>
      </c>
      <c r="H28" s="92"/>
      <c r="I28" s="93">
        <f>G28</f>
        <v>7</v>
      </c>
      <c r="J28" s="116"/>
      <c r="K28" s="116"/>
      <c r="L28" s="116"/>
      <c r="M28" s="116"/>
      <c r="N28" s="117">
        <v>7</v>
      </c>
      <c r="O28" s="118"/>
      <c r="P28" s="116"/>
      <c r="Q28" s="116"/>
      <c r="R28" s="116"/>
      <c r="S28" s="119"/>
    </row>
    <row r="29" spans="1:19" ht="22.5" x14ac:dyDescent="0.2">
      <c r="A29" s="115" t="s">
        <v>258</v>
      </c>
      <c r="B29" s="155">
        <v>710101</v>
      </c>
      <c r="C29" s="90" t="s">
        <v>423</v>
      </c>
      <c r="D29" s="91">
        <v>0</v>
      </c>
      <c r="E29" s="92"/>
      <c r="F29" s="92">
        <v>1</v>
      </c>
      <c r="G29" s="93">
        <v>1</v>
      </c>
      <c r="H29" s="92"/>
      <c r="I29" s="93">
        <f>G29</f>
        <v>1</v>
      </c>
      <c r="J29" s="116"/>
      <c r="K29" s="117">
        <v>0</v>
      </c>
      <c r="L29" s="116"/>
      <c r="M29" s="116"/>
      <c r="N29" s="116"/>
      <c r="O29" s="118"/>
      <c r="P29" s="117">
        <f>F29</f>
        <v>1</v>
      </c>
      <c r="Q29" s="116"/>
      <c r="R29" s="116"/>
      <c r="S29" s="119"/>
    </row>
    <row r="30" spans="1:19" ht="22.5" x14ac:dyDescent="0.2">
      <c r="A30" s="115" t="s">
        <v>197</v>
      </c>
      <c r="B30" s="155">
        <v>710102</v>
      </c>
      <c r="C30" s="90" t="s">
        <v>346</v>
      </c>
      <c r="D30" s="91">
        <v>0</v>
      </c>
      <c r="E30" s="92"/>
      <c r="F30" s="92">
        <v>153.64000000000001</v>
      </c>
      <c r="G30" s="93">
        <v>153.64000000000001</v>
      </c>
      <c r="H30" s="92">
        <f>IF(I30&lt;&gt;"",I30-G30,0)</f>
        <v>13.359999999999985</v>
      </c>
      <c r="I30" s="93">
        <v>167</v>
      </c>
      <c r="J30" s="116"/>
      <c r="K30" s="116"/>
      <c r="L30" s="116"/>
      <c r="M30" s="116"/>
      <c r="N30" s="116"/>
      <c r="O30" s="118"/>
      <c r="P30" s="116"/>
      <c r="Q30" s="116"/>
      <c r="R30" s="116"/>
      <c r="S30" s="119"/>
    </row>
    <row r="31" spans="1:19" ht="33.75" x14ac:dyDescent="0.2">
      <c r="A31" s="121" t="s">
        <v>258</v>
      </c>
      <c r="B31" s="156">
        <v>720201</v>
      </c>
      <c r="C31" s="94" t="s">
        <v>347</v>
      </c>
      <c r="D31" s="95">
        <v>0</v>
      </c>
      <c r="E31" s="96"/>
      <c r="F31" s="96">
        <v>6</v>
      </c>
      <c r="G31" s="97">
        <v>6</v>
      </c>
      <c r="H31" s="96"/>
      <c r="I31" s="97">
        <f>G31</f>
        <v>6</v>
      </c>
      <c r="J31" s="122"/>
      <c r="K31" s="123">
        <v>0</v>
      </c>
      <c r="L31" s="122"/>
      <c r="M31" s="122"/>
      <c r="N31" s="122"/>
      <c r="O31" s="125">
        <f>0.8*F31</f>
        <v>4.8000000000000007</v>
      </c>
      <c r="P31" s="117">
        <f>0.2*F31</f>
        <v>1.2000000000000002</v>
      </c>
      <c r="Q31" s="116"/>
      <c r="R31" s="116"/>
      <c r="S31" s="119"/>
    </row>
    <row r="32" spans="1:19" ht="101.25" x14ac:dyDescent="0.2">
      <c r="A32" s="115" t="s">
        <v>328</v>
      </c>
      <c r="B32" s="155">
        <v>730210</v>
      </c>
      <c r="C32" s="90" t="s">
        <v>348</v>
      </c>
      <c r="D32" s="91">
        <v>104.37</v>
      </c>
      <c r="E32" s="92"/>
      <c r="F32" s="92"/>
      <c r="G32" s="93">
        <v>104.37</v>
      </c>
      <c r="H32" s="92">
        <f>IF(I32&lt;&gt;"",I32-G32,0)</f>
        <v>2345.63</v>
      </c>
      <c r="I32" s="93">
        <v>2450</v>
      </c>
      <c r="J32" s="116"/>
      <c r="K32" s="116"/>
      <c r="L32" s="116"/>
      <c r="M32" s="117">
        <v>104.37</v>
      </c>
      <c r="N32" s="116"/>
      <c r="O32" s="118"/>
      <c r="P32" s="116"/>
      <c r="Q32" s="116"/>
      <c r="R32" s="116"/>
      <c r="S32" s="119"/>
    </row>
    <row r="33" spans="1:19" ht="56.25" x14ac:dyDescent="0.2">
      <c r="A33" s="115" t="s">
        <v>330</v>
      </c>
      <c r="B33" s="155">
        <v>730212</v>
      </c>
      <c r="C33" s="94" t="s">
        <v>349</v>
      </c>
      <c r="D33" s="91">
        <v>0</v>
      </c>
      <c r="E33" s="92"/>
      <c r="F33" s="92"/>
      <c r="G33" s="93"/>
      <c r="H33" s="92">
        <v>24</v>
      </c>
      <c r="I33" s="93">
        <v>24</v>
      </c>
      <c r="J33" s="116"/>
      <c r="K33" s="116"/>
      <c r="L33" s="116"/>
      <c r="M33" s="116"/>
      <c r="N33" s="117">
        <v>0</v>
      </c>
      <c r="O33" s="118"/>
      <c r="P33" s="116"/>
      <c r="Q33" s="116"/>
      <c r="R33" s="116"/>
      <c r="S33" s="119"/>
    </row>
    <row r="34" spans="1:19" ht="22.5" x14ac:dyDescent="0.2">
      <c r="A34" s="115" t="s">
        <v>330</v>
      </c>
      <c r="B34" s="155">
        <v>730215</v>
      </c>
      <c r="C34" s="90" t="s">
        <v>350</v>
      </c>
      <c r="D34" s="91">
        <v>0</v>
      </c>
      <c r="E34" s="92"/>
      <c r="F34" s="92"/>
      <c r="G34" s="93">
        <v>0</v>
      </c>
      <c r="H34" s="92"/>
      <c r="I34" s="93"/>
      <c r="J34" s="116"/>
      <c r="K34" s="116"/>
      <c r="L34" s="116"/>
      <c r="M34" s="116"/>
      <c r="N34" s="117">
        <v>0</v>
      </c>
      <c r="O34" s="118"/>
      <c r="P34" s="116"/>
      <c r="Q34" s="116"/>
      <c r="R34" s="116"/>
      <c r="S34" s="119"/>
    </row>
    <row r="35" spans="1:19" x14ac:dyDescent="0.2">
      <c r="A35" s="124" t="s">
        <v>169</v>
      </c>
      <c r="B35" s="155">
        <v>730218</v>
      </c>
      <c r="C35" s="90" t="s">
        <v>351</v>
      </c>
      <c r="D35" s="91">
        <v>57</v>
      </c>
      <c r="E35" s="92"/>
      <c r="F35" s="92"/>
      <c r="G35" s="93">
        <v>57</v>
      </c>
      <c r="H35" s="92"/>
      <c r="I35" s="93">
        <f>G35</f>
        <v>57</v>
      </c>
      <c r="J35" s="117">
        <v>57</v>
      </c>
      <c r="K35" s="116"/>
      <c r="L35" s="116"/>
      <c r="M35" s="116"/>
      <c r="N35" s="116"/>
      <c r="O35" s="118"/>
      <c r="P35" s="116"/>
      <c r="Q35" s="116"/>
      <c r="R35" s="116"/>
      <c r="S35" s="119"/>
    </row>
    <row r="36" spans="1:19" ht="33.75" x14ac:dyDescent="0.2">
      <c r="A36" s="115" t="s">
        <v>328</v>
      </c>
      <c r="B36" s="155">
        <v>730223</v>
      </c>
      <c r="C36" s="90" t="s">
        <v>352</v>
      </c>
      <c r="D36" s="91">
        <v>1092.1199999999999</v>
      </c>
      <c r="E36" s="92"/>
      <c r="F36" s="92">
        <v>47.88</v>
      </c>
      <c r="G36" s="93">
        <v>1140</v>
      </c>
      <c r="H36" s="92"/>
      <c r="I36" s="93">
        <f>G36</f>
        <v>1140</v>
      </c>
      <c r="J36" s="116"/>
      <c r="K36" s="116"/>
      <c r="L36" s="116"/>
      <c r="M36" s="117">
        <v>1092.1199999999999</v>
      </c>
      <c r="N36" s="116"/>
      <c r="O36" s="118"/>
      <c r="P36" s="116"/>
      <c r="Q36" s="116"/>
      <c r="R36" s="116"/>
      <c r="S36" s="119"/>
    </row>
    <row r="37" spans="1:19" x14ac:dyDescent="0.2">
      <c r="A37" s="115" t="s">
        <v>258</v>
      </c>
      <c r="B37" s="155">
        <v>730306</v>
      </c>
      <c r="C37" s="90" t="s">
        <v>353</v>
      </c>
      <c r="D37" s="91">
        <v>0</v>
      </c>
      <c r="E37" s="92"/>
      <c r="F37" s="92">
        <v>25.200000000000003</v>
      </c>
      <c r="G37" s="93">
        <v>25.200000000000003</v>
      </c>
      <c r="H37" s="92">
        <f>IF(I37&lt;&gt;"",I37-G37,0)</f>
        <v>154.80000000000001</v>
      </c>
      <c r="I37" s="93">
        <v>180</v>
      </c>
      <c r="J37" s="116"/>
      <c r="K37" s="117">
        <v>0</v>
      </c>
      <c r="L37" s="116"/>
      <c r="M37" s="116"/>
      <c r="N37" s="116"/>
      <c r="O37" s="118"/>
      <c r="P37" s="116"/>
      <c r="Q37" s="116"/>
      <c r="R37" s="116"/>
      <c r="S37" s="119"/>
    </row>
    <row r="38" spans="1:19" ht="22.5" x14ac:dyDescent="0.2">
      <c r="A38" s="115" t="s">
        <v>258</v>
      </c>
      <c r="B38" s="155">
        <v>800101</v>
      </c>
      <c r="C38" s="90" t="s">
        <v>354</v>
      </c>
      <c r="D38" s="91">
        <v>0</v>
      </c>
      <c r="E38" s="92"/>
      <c r="F38" s="92">
        <v>658</v>
      </c>
      <c r="G38" s="93">
        <v>658</v>
      </c>
      <c r="H38" s="92"/>
      <c r="I38" s="93">
        <f>G38</f>
        <v>658</v>
      </c>
      <c r="J38" s="116"/>
      <c r="K38" s="117">
        <v>0</v>
      </c>
      <c r="L38" s="116"/>
      <c r="M38" s="116"/>
      <c r="N38" s="116"/>
      <c r="O38" s="118"/>
      <c r="P38" s="117">
        <f>F38</f>
        <v>658</v>
      </c>
      <c r="Q38" s="116"/>
      <c r="R38" s="116"/>
      <c r="S38" s="119"/>
    </row>
    <row r="39" spans="1:19" ht="22.5" x14ac:dyDescent="0.2">
      <c r="A39" s="115" t="s">
        <v>169</v>
      </c>
      <c r="B39" s="155">
        <v>800102</v>
      </c>
      <c r="C39" s="90" t="s">
        <v>355</v>
      </c>
      <c r="D39" s="91">
        <v>0</v>
      </c>
      <c r="E39" s="92"/>
      <c r="F39" s="92">
        <v>303</v>
      </c>
      <c r="G39" s="93">
        <v>303</v>
      </c>
      <c r="H39" s="92"/>
      <c r="I39" s="93">
        <f>G39</f>
        <v>303</v>
      </c>
      <c r="J39" s="117">
        <v>0</v>
      </c>
      <c r="K39" s="116"/>
      <c r="L39" s="116"/>
      <c r="M39" s="116"/>
      <c r="N39" s="116"/>
      <c r="O39" s="118"/>
      <c r="P39" s="116"/>
      <c r="Q39" s="116"/>
      <c r="R39" s="116"/>
      <c r="S39" s="119"/>
    </row>
    <row r="40" spans="1:19" ht="22.5" x14ac:dyDescent="0.2">
      <c r="A40" s="115" t="s">
        <v>258</v>
      </c>
      <c r="B40" s="155">
        <v>800103</v>
      </c>
      <c r="C40" s="90" t="s">
        <v>356</v>
      </c>
      <c r="D40" s="91">
        <v>0</v>
      </c>
      <c r="E40" s="92"/>
      <c r="F40" s="92">
        <v>54</v>
      </c>
      <c r="G40" s="93">
        <v>54</v>
      </c>
      <c r="H40" s="92"/>
      <c r="I40" s="93">
        <f>G40</f>
        <v>54</v>
      </c>
      <c r="J40" s="116"/>
      <c r="K40" s="117">
        <v>0</v>
      </c>
      <c r="L40" s="116"/>
      <c r="M40" s="116"/>
      <c r="N40" s="116"/>
      <c r="O40" s="118"/>
      <c r="P40" s="116"/>
      <c r="Q40" s="116"/>
      <c r="R40" s="116"/>
      <c r="S40" s="119"/>
    </row>
    <row r="41" spans="1:19" ht="22.5" x14ac:dyDescent="0.2">
      <c r="A41" s="115" t="s">
        <v>258</v>
      </c>
      <c r="B41" s="155">
        <v>800109</v>
      </c>
      <c r="C41" s="98" t="s">
        <v>357</v>
      </c>
      <c r="D41" s="91">
        <v>0</v>
      </c>
      <c r="E41" s="92"/>
      <c r="F41" s="92">
        <v>3636</v>
      </c>
      <c r="G41" s="93">
        <v>3636</v>
      </c>
      <c r="H41" s="92"/>
      <c r="I41" s="93">
        <f>G41</f>
        <v>3636</v>
      </c>
      <c r="J41" s="116"/>
      <c r="K41" s="117">
        <v>0</v>
      </c>
      <c r="L41" s="116"/>
      <c r="M41" s="116"/>
      <c r="N41" s="116"/>
      <c r="O41" s="125">
        <f>F41</f>
        <v>3636</v>
      </c>
      <c r="P41" s="116"/>
      <c r="Q41" s="116"/>
      <c r="R41" s="116"/>
      <c r="S41" s="119"/>
    </row>
    <row r="42" spans="1:19" ht="22.5" x14ac:dyDescent="0.2">
      <c r="A42" s="115" t="s">
        <v>258</v>
      </c>
      <c r="B42" s="155">
        <v>800111</v>
      </c>
      <c r="C42" s="90" t="s">
        <v>358</v>
      </c>
      <c r="D42" s="91">
        <v>0</v>
      </c>
      <c r="E42" s="92"/>
      <c r="F42" s="92"/>
      <c r="G42" s="93"/>
      <c r="H42" s="92"/>
      <c r="I42" s="93"/>
      <c r="J42" s="116"/>
      <c r="K42" s="117">
        <v>0</v>
      </c>
      <c r="L42" s="116"/>
      <c r="M42" s="116"/>
      <c r="N42" s="116"/>
      <c r="O42" s="118"/>
      <c r="P42" s="117">
        <f>F42</f>
        <v>0</v>
      </c>
      <c r="Q42" s="116"/>
      <c r="R42" s="116"/>
      <c r="S42" s="119"/>
    </row>
    <row r="43" spans="1:19" ht="33.75" x14ac:dyDescent="0.2">
      <c r="A43" s="124" t="s">
        <v>169</v>
      </c>
      <c r="B43" s="155">
        <v>800114</v>
      </c>
      <c r="C43" s="90" t="s">
        <v>359</v>
      </c>
      <c r="D43" s="91">
        <v>0</v>
      </c>
      <c r="E43" s="92"/>
      <c r="F43" s="92">
        <v>29</v>
      </c>
      <c r="G43" s="93">
        <v>29</v>
      </c>
      <c r="H43" s="92"/>
      <c r="I43" s="93">
        <f>G43</f>
        <v>29</v>
      </c>
      <c r="J43" s="117">
        <v>0</v>
      </c>
      <c r="K43" s="116"/>
      <c r="L43" s="116"/>
      <c r="M43" s="116"/>
      <c r="N43" s="116"/>
      <c r="O43" s="118"/>
      <c r="P43" s="116"/>
      <c r="Q43" s="116"/>
      <c r="R43" s="116"/>
      <c r="S43" s="119"/>
    </row>
    <row r="44" spans="1:19" ht="22.5" x14ac:dyDescent="0.2">
      <c r="A44" s="124" t="s">
        <v>169</v>
      </c>
      <c r="B44" s="155">
        <v>800115</v>
      </c>
      <c r="C44" s="90" t="s">
        <v>424</v>
      </c>
      <c r="D44" s="91">
        <v>0</v>
      </c>
      <c r="E44" s="92"/>
      <c r="F44" s="92">
        <v>12</v>
      </c>
      <c r="G44" s="93">
        <v>12</v>
      </c>
      <c r="H44" s="92"/>
      <c r="I44" s="93">
        <f>G44</f>
        <v>12</v>
      </c>
      <c r="J44" s="117">
        <v>0</v>
      </c>
      <c r="K44" s="116"/>
      <c r="L44" s="116"/>
      <c r="M44" s="116"/>
      <c r="N44" s="116"/>
      <c r="O44" s="118"/>
      <c r="P44" s="116"/>
      <c r="Q44" s="116"/>
      <c r="R44" s="116"/>
      <c r="S44" s="119"/>
    </row>
    <row r="45" spans="1:19" ht="22.5" x14ac:dyDescent="0.2">
      <c r="A45" s="115" t="s">
        <v>258</v>
      </c>
      <c r="B45" s="155">
        <v>800117</v>
      </c>
      <c r="C45" s="90" t="s">
        <v>425</v>
      </c>
      <c r="D45" s="91">
        <v>0</v>
      </c>
      <c r="E45" s="92">
        <v>50</v>
      </c>
      <c r="F45" s="92"/>
      <c r="G45" s="93">
        <v>50</v>
      </c>
      <c r="H45" s="92"/>
      <c r="I45" s="93">
        <f>G45</f>
        <v>50</v>
      </c>
      <c r="J45" s="116"/>
      <c r="K45" s="117">
        <v>0</v>
      </c>
      <c r="L45" s="116"/>
      <c r="M45" s="116"/>
      <c r="N45" s="116"/>
      <c r="O45" s="118"/>
      <c r="P45" s="116"/>
      <c r="Q45" s="116"/>
      <c r="R45" s="116"/>
      <c r="S45" s="119"/>
    </row>
    <row r="46" spans="1:19" ht="22.5" x14ac:dyDescent="0.2">
      <c r="A46" s="115" t="s">
        <v>169</v>
      </c>
      <c r="B46" s="155">
        <v>800118</v>
      </c>
      <c r="C46" s="90" t="s">
        <v>360</v>
      </c>
      <c r="D46" s="91">
        <v>0</v>
      </c>
      <c r="E46" s="92"/>
      <c r="F46" s="92"/>
      <c r="G46" s="93"/>
      <c r="H46" s="92"/>
      <c r="I46" s="93"/>
      <c r="J46" s="117">
        <v>0</v>
      </c>
      <c r="K46" s="116"/>
      <c r="L46" s="116"/>
      <c r="M46" s="116"/>
      <c r="N46" s="116"/>
      <c r="O46" s="118"/>
      <c r="P46" s="116"/>
      <c r="Q46" s="116"/>
      <c r="R46" s="116"/>
      <c r="S46" s="119"/>
    </row>
    <row r="47" spans="1:19" ht="33.75" x14ac:dyDescent="0.2">
      <c r="A47" s="121" t="s">
        <v>258</v>
      </c>
      <c r="B47" s="156">
        <v>800119</v>
      </c>
      <c r="C47" s="94" t="s">
        <v>426</v>
      </c>
      <c r="D47" s="95">
        <v>0</v>
      </c>
      <c r="E47" s="96"/>
      <c r="F47" s="96">
        <v>31</v>
      </c>
      <c r="G47" s="97">
        <v>31</v>
      </c>
      <c r="H47" s="96"/>
      <c r="I47" s="97">
        <f>G47</f>
        <v>31</v>
      </c>
      <c r="J47" s="122"/>
      <c r="K47" s="123">
        <v>0</v>
      </c>
      <c r="L47" s="122"/>
      <c r="M47" s="122"/>
      <c r="N47" s="122"/>
      <c r="O47" s="125">
        <f>0.85*F47</f>
        <v>26.349999999999998</v>
      </c>
      <c r="P47" s="117">
        <f>0.15*F47</f>
        <v>4.6499999999999995</v>
      </c>
      <c r="Q47" s="116"/>
      <c r="R47" s="116"/>
      <c r="S47" s="119"/>
    </row>
    <row r="48" spans="1:19" ht="45" x14ac:dyDescent="0.2">
      <c r="A48" s="121" t="s">
        <v>361</v>
      </c>
      <c r="B48" s="155">
        <v>800201</v>
      </c>
      <c r="C48" s="90" t="s">
        <v>362</v>
      </c>
      <c r="D48" s="91">
        <v>93</v>
      </c>
      <c r="E48" s="92"/>
      <c r="F48" s="92">
        <v>1930</v>
      </c>
      <c r="G48" s="93">
        <v>2023</v>
      </c>
      <c r="H48" s="92"/>
      <c r="I48" s="93">
        <f>G48</f>
        <v>2023</v>
      </c>
      <c r="J48" s="116"/>
      <c r="K48" s="117">
        <v>93</v>
      </c>
      <c r="L48" s="116"/>
      <c r="M48" s="116"/>
      <c r="N48" s="116"/>
      <c r="O48" s="118"/>
      <c r="P48" s="116"/>
      <c r="Q48" s="116"/>
      <c r="R48" s="117">
        <f>F48</f>
        <v>1930</v>
      </c>
      <c r="S48" s="119"/>
    </row>
    <row r="49" spans="1:19" ht="22.5" x14ac:dyDescent="0.2">
      <c r="A49" s="124" t="s">
        <v>169</v>
      </c>
      <c r="B49" s="155">
        <v>800203</v>
      </c>
      <c r="C49" s="90" t="s">
        <v>363</v>
      </c>
      <c r="D49" s="91">
        <v>0</v>
      </c>
      <c r="E49" s="92"/>
      <c r="F49" s="92">
        <v>104</v>
      </c>
      <c r="G49" s="93">
        <v>104</v>
      </c>
      <c r="H49" s="92"/>
      <c r="I49" s="93">
        <f>G49</f>
        <v>104</v>
      </c>
      <c r="J49" s="117">
        <v>0</v>
      </c>
      <c r="K49" s="116"/>
      <c r="L49" s="116"/>
      <c r="M49" s="116"/>
      <c r="N49" s="116"/>
      <c r="O49" s="118"/>
      <c r="P49" s="116"/>
      <c r="Q49" s="116"/>
      <c r="R49" s="116"/>
      <c r="S49" s="119"/>
    </row>
    <row r="50" spans="1:19" ht="33.75" x14ac:dyDescent="0.2">
      <c r="A50" s="115" t="s">
        <v>258</v>
      </c>
      <c r="B50" s="155">
        <v>800207</v>
      </c>
      <c r="C50" s="90" t="s">
        <v>364</v>
      </c>
      <c r="D50" s="91">
        <v>0</v>
      </c>
      <c r="E50" s="92">
        <v>150.47999999999999</v>
      </c>
      <c r="F50" s="92">
        <v>20.52</v>
      </c>
      <c r="G50" s="93">
        <v>171</v>
      </c>
      <c r="H50" s="92"/>
      <c r="I50" s="93">
        <f>G50</f>
        <v>171</v>
      </c>
      <c r="J50" s="116"/>
      <c r="K50" s="117">
        <v>0</v>
      </c>
      <c r="L50" s="116"/>
      <c r="M50" s="116"/>
      <c r="N50" s="116"/>
      <c r="O50" s="118"/>
      <c r="P50" s="116"/>
      <c r="Q50" s="116"/>
      <c r="R50" s="116"/>
      <c r="S50" s="119"/>
    </row>
    <row r="51" spans="1:19" x14ac:dyDescent="0.2">
      <c r="A51" s="115" t="s">
        <v>169</v>
      </c>
      <c r="B51" s="155">
        <v>800208</v>
      </c>
      <c r="C51" s="90" t="s">
        <v>427</v>
      </c>
      <c r="D51" s="91">
        <v>0</v>
      </c>
      <c r="E51" s="92"/>
      <c r="F51" s="92">
        <v>68</v>
      </c>
      <c r="G51" s="93">
        <v>68</v>
      </c>
      <c r="H51" s="92"/>
      <c r="I51" s="93">
        <f>G51</f>
        <v>68</v>
      </c>
      <c r="J51" s="117">
        <v>0</v>
      </c>
      <c r="K51" s="116"/>
      <c r="L51" s="116"/>
      <c r="M51" s="116"/>
      <c r="N51" s="116"/>
      <c r="O51" s="118"/>
      <c r="P51" s="116"/>
      <c r="Q51" s="116"/>
      <c r="R51" s="116"/>
      <c r="S51" s="119"/>
    </row>
    <row r="52" spans="1:19" ht="33.75" x14ac:dyDescent="0.2">
      <c r="A52" s="115" t="s">
        <v>197</v>
      </c>
      <c r="B52" s="155">
        <v>800209</v>
      </c>
      <c r="C52" s="90" t="s">
        <v>365</v>
      </c>
      <c r="D52" s="91">
        <v>0</v>
      </c>
      <c r="E52" s="92"/>
      <c r="F52" s="92"/>
      <c r="G52" s="93"/>
      <c r="H52" s="92"/>
      <c r="I52" s="93"/>
      <c r="J52" s="116"/>
      <c r="K52" s="116"/>
      <c r="L52" s="116"/>
      <c r="M52" s="116"/>
      <c r="N52" s="116"/>
      <c r="O52" s="118"/>
      <c r="P52" s="116"/>
      <c r="Q52" s="116"/>
      <c r="R52" s="117">
        <f>F52</f>
        <v>0</v>
      </c>
      <c r="S52" s="119"/>
    </row>
    <row r="53" spans="1:19" ht="33.75" x14ac:dyDescent="0.2">
      <c r="A53" s="115" t="s">
        <v>197</v>
      </c>
      <c r="B53" s="155">
        <v>800210</v>
      </c>
      <c r="C53" s="90" t="s">
        <v>366</v>
      </c>
      <c r="D53" s="91">
        <v>0</v>
      </c>
      <c r="E53" s="92"/>
      <c r="F53" s="92">
        <v>620</v>
      </c>
      <c r="G53" s="93">
        <v>620</v>
      </c>
      <c r="H53" s="92"/>
      <c r="I53" s="93">
        <f>G53</f>
        <v>620</v>
      </c>
      <c r="J53" s="116"/>
      <c r="K53" s="116"/>
      <c r="L53" s="116"/>
      <c r="M53" s="116"/>
      <c r="N53" s="116"/>
      <c r="O53" s="118"/>
      <c r="P53" s="116"/>
      <c r="Q53" s="116"/>
      <c r="R53" s="116"/>
      <c r="S53" s="119"/>
    </row>
    <row r="54" spans="1:19" ht="33.75" x14ac:dyDescent="0.2">
      <c r="A54" s="115" t="s">
        <v>197</v>
      </c>
      <c r="B54" s="155">
        <v>800211</v>
      </c>
      <c r="C54" s="94" t="s">
        <v>367</v>
      </c>
      <c r="D54" s="91">
        <v>0</v>
      </c>
      <c r="E54" s="92"/>
      <c r="F54" s="92">
        <v>14</v>
      </c>
      <c r="G54" s="93">
        <v>14</v>
      </c>
      <c r="H54" s="92"/>
      <c r="I54" s="93">
        <f>G54</f>
        <v>14</v>
      </c>
      <c r="J54" s="116"/>
      <c r="K54" s="116"/>
      <c r="L54" s="116"/>
      <c r="M54" s="116"/>
      <c r="N54" s="116"/>
      <c r="O54" s="118"/>
      <c r="P54" s="116"/>
      <c r="Q54" s="116"/>
      <c r="R54" s="116"/>
      <c r="S54" s="119"/>
    </row>
    <row r="55" spans="1:19" ht="22.5" x14ac:dyDescent="0.2">
      <c r="A55" s="115" t="s">
        <v>258</v>
      </c>
      <c r="B55" s="155">
        <v>800212</v>
      </c>
      <c r="C55" s="90" t="s">
        <v>368</v>
      </c>
      <c r="D55" s="91">
        <v>0.23700000000000002</v>
      </c>
      <c r="E55" s="92"/>
      <c r="F55" s="92">
        <v>78.763000000000005</v>
      </c>
      <c r="G55" s="93">
        <v>79</v>
      </c>
      <c r="H55" s="92"/>
      <c r="I55" s="93">
        <f>G55</f>
        <v>79</v>
      </c>
      <c r="J55" s="116"/>
      <c r="K55" s="117">
        <v>0.23700000000000002</v>
      </c>
      <c r="L55" s="116"/>
      <c r="M55" s="116"/>
      <c r="N55" s="116"/>
      <c r="O55" s="118"/>
      <c r="P55" s="116"/>
      <c r="Q55" s="116"/>
      <c r="R55" s="116"/>
      <c r="S55" s="119"/>
    </row>
    <row r="56" spans="1:19" ht="22.5" x14ac:dyDescent="0.2">
      <c r="A56" s="115" t="s">
        <v>258</v>
      </c>
      <c r="B56" s="155">
        <v>800213</v>
      </c>
      <c r="C56" s="90" t="s">
        <v>369</v>
      </c>
      <c r="D56" s="91">
        <v>0</v>
      </c>
      <c r="E56" s="92">
        <v>8.8000000000000007</v>
      </c>
      <c r="F56" s="92">
        <v>1.2</v>
      </c>
      <c r="G56" s="93">
        <v>10</v>
      </c>
      <c r="H56" s="92"/>
      <c r="I56" s="93">
        <f>G56</f>
        <v>10</v>
      </c>
      <c r="J56" s="116"/>
      <c r="K56" s="117">
        <v>0</v>
      </c>
      <c r="L56" s="116"/>
      <c r="M56" s="116"/>
      <c r="N56" s="116"/>
      <c r="O56" s="118"/>
      <c r="P56" s="116"/>
      <c r="Q56" s="116"/>
      <c r="R56" s="116"/>
      <c r="S56" s="119"/>
    </row>
    <row r="57" spans="1:19" ht="22.5" x14ac:dyDescent="0.2">
      <c r="A57" s="115" t="s">
        <v>258</v>
      </c>
      <c r="B57" s="155">
        <v>800214</v>
      </c>
      <c r="C57" s="90" t="s">
        <v>428</v>
      </c>
      <c r="D57" s="91">
        <v>0</v>
      </c>
      <c r="E57" s="92"/>
      <c r="F57" s="92"/>
      <c r="G57" s="93"/>
      <c r="H57" s="92"/>
      <c r="I57" s="93"/>
      <c r="J57" s="116"/>
      <c r="K57" s="117">
        <v>0</v>
      </c>
      <c r="L57" s="116"/>
      <c r="M57" s="116"/>
      <c r="N57" s="116"/>
      <c r="O57" s="118"/>
      <c r="P57" s="116"/>
      <c r="Q57" s="116"/>
      <c r="R57" s="116"/>
      <c r="S57" s="119"/>
    </row>
    <row r="58" spans="1:19" ht="22.5" x14ac:dyDescent="0.2">
      <c r="A58" s="115" t="s">
        <v>258</v>
      </c>
      <c r="B58" s="155">
        <v>800215</v>
      </c>
      <c r="C58" s="90" t="s">
        <v>429</v>
      </c>
      <c r="D58" s="91">
        <v>0</v>
      </c>
      <c r="E58" s="92"/>
      <c r="F58" s="92"/>
      <c r="G58" s="93"/>
      <c r="H58" s="92"/>
      <c r="I58" s="93"/>
      <c r="J58" s="116"/>
      <c r="K58" s="117">
        <v>0</v>
      </c>
      <c r="L58" s="116"/>
      <c r="M58" s="116"/>
      <c r="N58" s="116"/>
      <c r="O58" s="118"/>
      <c r="P58" s="116"/>
      <c r="Q58" s="116"/>
      <c r="R58" s="116"/>
      <c r="S58" s="119"/>
    </row>
    <row r="59" spans="1:19" ht="22.5" x14ac:dyDescent="0.2">
      <c r="A59" s="115" t="s">
        <v>258</v>
      </c>
      <c r="B59" s="155">
        <v>800216</v>
      </c>
      <c r="C59" s="90" t="s">
        <v>430</v>
      </c>
      <c r="D59" s="91">
        <v>0.20100000000000001</v>
      </c>
      <c r="E59" s="92"/>
      <c r="F59" s="92">
        <v>66.799000000000007</v>
      </c>
      <c r="G59" s="93">
        <v>67</v>
      </c>
      <c r="H59" s="92">
        <f>IF(I59&lt;&gt;"",I59-G59,0)</f>
        <v>67</v>
      </c>
      <c r="I59" s="93">
        <v>134</v>
      </c>
      <c r="J59" s="116"/>
      <c r="K59" s="117">
        <v>0.20100000000000001</v>
      </c>
      <c r="L59" s="116"/>
      <c r="M59" s="116"/>
      <c r="N59" s="116"/>
      <c r="O59" s="118"/>
      <c r="P59" s="116"/>
      <c r="Q59" s="116"/>
      <c r="R59" s="116"/>
      <c r="S59" s="119"/>
    </row>
    <row r="60" spans="1:19" ht="22.5" x14ac:dyDescent="0.2">
      <c r="A60" s="115" t="s">
        <v>258</v>
      </c>
      <c r="B60" s="155">
        <v>800217</v>
      </c>
      <c r="C60" s="90" t="s">
        <v>431</v>
      </c>
      <c r="D60" s="91">
        <v>0</v>
      </c>
      <c r="E60" s="92"/>
      <c r="F60" s="92"/>
      <c r="G60" s="93"/>
      <c r="H60" s="92"/>
      <c r="I60" s="93"/>
      <c r="J60" s="116"/>
      <c r="K60" s="117">
        <v>0</v>
      </c>
      <c r="L60" s="116"/>
      <c r="M60" s="116"/>
      <c r="N60" s="116"/>
      <c r="O60" s="118"/>
      <c r="P60" s="116"/>
      <c r="Q60" s="116"/>
      <c r="R60" s="116"/>
      <c r="S60" s="119"/>
    </row>
    <row r="61" spans="1:19" x14ac:dyDescent="0.2">
      <c r="A61" s="115" t="s">
        <v>258</v>
      </c>
      <c r="B61" s="155">
        <v>800302</v>
      </c>
      <c r="C61" s="90" t="s">
        <v>432</v>
      </c>
      <c r="D61" s="91">
        <v>0</v>
      </c>
      <c r="E61" s="92"/>
      <c r="F61" s="92">
        <v>1</v>
      </c>
      <c r="G61" s="93">
        <v>1</v>
      </c>
      <c r="H61" s="92"/>
      <c r="I61" s="93">
        <f>G61</f>
        <v>1</v>
      </c>
      <c r="J61" s="116"/>
      <c r="K61" s="117">
        <v>0</v>
      </c>
      <c r="L61" s="116"/>
      <c r="M61" s="116"/>
      <c r="N61" s="116"/>
      <c r="O61" s="118"/>
      <c r="P61" s="116"/>
      <c r="Q61" s="116"/>
      <c r="R61" s="116"/>
      <c r="S61" s="119"/>
    </row>
    <row r="62" spans="1:19" ht="22.5" x14ac:dyDescent="0.2">
      <c r="A62" s="115" t="s">
        <v>258</v>
      </c>
      <c r="B62" s="155">
        <v>800401</v>
      </c>
      <c r="C62" s="90" t="s">
        <v>370</v>
      </c>
      <c r="D62" s="91">
        <v>0</v>
      </c>
      <c r="E62" s="92"/>
      <c r="F62" s="92">
        <v>1272</v>
      </c>
      <c r="G62" s="93">
        <v>1272</v>
      </c>
      <c r="H62" s="92"/>
      <c r="I62" s="93">
        <f>G62</f>
        <v>1272</v>
      </c>
      <c r="J62" s="116"/>
      <c r="K62" s="117">
        <v>0</v>
      </c>
      <c r="L62" s="116"/>
      <c r="M62" s="116"/>
      <c r="N62" s="116"/>
      <c r="O62" s="118"/>
      <c r="P62" s="116"/>
      <c r="Q62" s="116"/>
      <c r="R62" s="116"/>
      <c r="S62" s="119"/>
    </row>
    <row r="63" spans="1:19" ht="22.5" x14ac:dyDescent="0.2">
      <c r="A63" s="115" t="s">
        <v>258</v>
      </c>
      <c r="B63" s="155">
        <v>800403</v>
      </c>
      <c r="C63" s="90" t="s">
        <v>371</v>
      </c>
      <c r="D63" s="91">
        <v>0</v>
      </c>
      <c r="E63" s="92"/>
      <c r="F63" s="92">
        <v>1543</v>
      </c>
      <c r="G63" s="93">
        <v>1543</v>
      </c>
      <c r="H63" s="92"/>
      <c r="I63" s="93">
        <f>G63</f>
        <v>1543</v>
      </c>
      <c r="J63" s="116"/>
      <c r="K63" s="117">
        <v>0</v>
      </c>
      <c r="L63" s="116"/>
      <c r="M63" s="116"/>
      <c r="N63" s="116"/>
      <c r="O63" s="118"/>
      <c r="P63" s="116"/>
      <c r="Q63" s="116"/>
      <c r="R63" s="116"/>
      <c r="S63" s="126">
        <f>F63</f>
        <v>1543</v>
      </c>
    </row>
    <row r="64" spans="1:19" ht="22.5" x14ac:dyDescent="0.2">
      <c r="A64" s="115" t="s">
        <v>258</v>
      </c>
      <c r="B64" s="155">
        <v>800404</v>
      </c>
      <c r="C64" s="90" t="s">
        <v>433</v>
      </c>
      <c r="D64" s="91">
        <v>220</v>
      </c>
      <c r="E64" s="92"/>
      <c r="F64" s="92"/>
      <c r="G64" s="93">
        <v>220</v>
      </c>
      <c r="H64" s="92"/>
      <c r="I64" s="93">
        <f>G64</f>
        <v>220</v>
      </c>
      <c r="J64" s="116"/>
      <c r="K64" s="117">
        <v>220</v>
      </c>
      <c r="L64" s="116"/>
      <c r="M64" s="116"/>
      <c r="N64" s="116"/>
      <c r="O64" s="118"/>
      <c r="P64" s="116"/>
      <c r="Q64" s="116"/>
      <c r="R64" s="116"/>
      <c r="S64" s="119"/>
    </row>
    <row r="65" spans="1:19" ht="22.5" x14ac:dyDescent="0.2">
      <c r="A65" s="115" t="s">
        <v>330</v>
      </c>
      <c r="B65" s="155">
        <v>800405</v>
      </c>
      <c r="C65" s="94" t="s">
        <v>372</v>
      </c>
      <c r="D65" s="91">
        <v>0</v>
      </c>
      <c r="E65" s="92"/>
      <c r="F65" s="92">
        <v>240</v>
      </c>
      <c r="G65" s="93">
        <v>240</v>
      </c>
      <c r="H65" s="92"/>
      <c r="I65" s="93">
        <f>G65</f>
        <v>240</v>
      </c>
      <c r="J65" s="116"/>
      <c r="K65" s="116"/>
      <c r="L65" s="116"/>
      <c r="M65" s="116"/>
      <c r="N65" s="117">
        <v>0</v>
      </c>
      <c r="O65" s="118"/>
      <c r="P65" s="116"/>
      <c r="Q65" s="116"/>
      <c r="R65" s="117">
        <f>F65</f>
        <v>240</v>
      </c>
      <c r="S65" s="119"/>
    </row>
    <row r="66" spans="1:19" x14ac:dyDescent="0.2">
      <c r="A66" s="115" t="s">
        <v>169</v>
      </c>
      <c r="B66" s="155">
        <v>820101</v>
      </c>
      <c r="C66" s="90" t="s">
        <v>373</v>
      </c>
      <c r="D66" s="91">
        <v>0</v>
      </c>
      <c r="E66" s="92"/>
      <c r="F66" s="92"/>
      <c r="G66" s="93"/>
      <c r="H66" s="92"/>
      <c r="I66" s="93"/>
      <c r="J66" s="117">
        <v>0</v>
      </c>
      <c r="K66" s="116"/>
      <c r="L66" s="116"/>
      <c r="M66" s="116"/>
      <c r="N66" s="116"/>
      <c r="O66" s="118"/>
      <c r="P66" s="116"/>
      <c r="Q66" s="116"/>
      <c r="R66" s="116"/>
      <c r="S66" s="119"/>
    </row>
    <row r="67" spans="1:19" ht="33.75" x14ac:dyDescent="0.2">
      <c r="A67" s="115" t="s">
        <v>197</v>
      </c>
      <c r="B67" s="155">
        <v>820201</v>
      </c>
      <c r="C67" s="90" t="s">
        <v>374</v>
      </c>
      <c r="D67" s="91">
        <v>0</v>
      </c>
      <c r="E67" s="92"/>
      <c r="F67" s="92">
        <v>198</v>
      </c>
      <c r="G67" s="93">
        <v>198</v>
      </c>
      <c r="H67" s="92"/>
      <c r="I67" s="93">
        <f>G67</f>
        <v>198</v>
      </c>
      <c r="J67" s="116"/>
      <c r="K67" s="116"/>
      <c r="L67" s="116"/>
      <c r="M67" s="116"/>
      <c r="N67" s="116"/>
      <c r="O67" s="118"/>
      <c r="P67" s="116"/>
      <c r="Q67" s="116"/>
      <c r="R67" s="116"/>
      <c r="S67" s="119"/>
    </row>
    <row r="68" spans="1:19" ht="22.5" x14ac:dyDescent="0.2">
      <c r="A68" s="115" t="s">
        <v>197</v>
      </c>
      <c r="B68" s="155">
        <v>820202</v>
      </c>
      <c r="C68" s="90" t="s">
        <v>375</v>
      </c>
      <c r="D68" s="91">
        <v>0</v>
      </c>
      <c r="E68" s="92"/>
      <c r="F68" s="92">
        <v>104</v>
      </c>
      <c r="G68" s="93">
        <v>104</v>
      </c>
      <c r="H68" s="92"/>
      <c r="I68" s="93">
        <f>G68</f>
        <v>104</v>
      </c>
      <c r="J68" s="116"/>
      <c r="K68" s="116"/>
      <c r="L68" s="116"/>
      <c r="M68" s="116"/>
      <c r="N68" s="116"/>
      <c r="O68" s="118"/>
      <c r="P68" s="116"/>
      <c r="Q68" s="116"/>
      <c r="R68" s="116"/>
      <c r="S68" s="119"/>
    </row>
    <row r="69" spans="1:19" ht="45" x14ac:dyDescent="0.2">
      <c r="A69" s="120" t="s">
        <v>197</v>
      </c>
      <c r="B69" s="155">
        <v>820203</v>
      </c>
      <c r="C69" s="99" t="s">
        <v>376</v>
      </c>
      <c r="D69" s="91">
        <v>0</v>
      </c>
      <c r="E69" s="92"/>
      <c r="F69" s="92">
        <v>1014</v>
      </c>
      <c r="G69" s="93">
        <v>1014</v>
      </c>
      <c r="H69" s="92"/>
      <c r="I69" s="93">
        <f>G69</f>
        <v>1014</v>
      </c>
      <c r="J69" s="116"/>
      <c r="K69" s="116"/>
      <c r="L69" s="116"/>
      <c r="M69" s="116"/>
      <c r="N69" s="116"/>
      <c r="O69" s="118"/>
      <c r="P69" s="116"/>
      <c r="Q69" s="116"/>
      <c r="R69" s="116"/>
      <c r="S69" s="119"/>
    </row>
    <row r="70" spans="1:19" ht="33.75" x14ac:dyDescent="0.2">
      <c r="A70" s="115" t="s">
        <v>258</v>
      </c>
      <c r="B70" s="155">
        <v>820204</v>
      </c>
      <c r="C70" s="90" t="s">
        <v>377</v>
      </c>
      <c r="D70" s="91">
        <v>199</v>
      </c>
      <c r="E70" s="92"/>
      <c r="F70" s="92"/>
      <c r="G70" s="93">
        <v>199</v>
      </c>
      <c r="H70" s="92"/>
      <c r="I70" s="93">
        <f>G70</f>
        <v>199</v>
      </c>
      <c r="J70" s="116"/>
      <c r="K70" s="117">
        <v>199</v>
      </c>
      <c r="L70" s="116"/>
      <c r="M70" s="116"/>
      <c r="N70" s="116"/>
      <c r="O70" s="118"/>
      <c r="P70" s="116"/>
      <c r="Q70" s="116"/>
      <c r="R70" s="116"/>
      <c r="S70" s="119"/>
    </row>
    <row r="71" spans="1:19" ht="33.75" x14ac:dyDescent="0.2">
      <c r="A71" s="115" t="s">
        <v>258</v>
      </c>
      <c r="B71" s="155">
        <v>970101</v>
      </c>
      <c r="C71" s="90" t="s">
        <v>434</v>
      </c>
      <c r="D71" s="91">
        <v>0</v>
      </c>
      <c r="E71" s="92"/>
      <c r="F71" s="92"/>
      <c r="G71" s="93"/>
      <c r="H71" s="92"/>
      <c r="I71" s="93"/>
      <c r="J71" s="116"/>
      <c r="K71" s="117">
        <v>0</v>
      </c>
      <c r="L71" s="116"/>
      <c r="M71" s="116"/>
      <c r="N71" s="116"/>
      <c r="O71" s="118"/>
      <c r="P71" s="116"/>
      <c r="Q71" s="116"/>
      <c r="R71" s="116"/>
      <c r="S71" s="119"/>
    </row>
    <row r="72" spans="1:19" x14ac:dyDescent="0.2">
      <c r="A72" s="115" t="s">
        <v>258</v>
      </c>
      <c r="B72" s="155" t="s">
        <v>378</v>
      </c>
      <c r="C72" s="90" t="s">
        <v>379</v>
      </c>
      <c r="D72" s="91">
        <v>0</v>
      </c>
      <c r="E72" s="92"/>
      <c r="F72" s="92">
        <v>3546.65914355</v>
      </c>
      <c r="G72" s="93">
        <v>3546.65914355</v>
      </c>
      <c r="H72" s="92"/>
      <c r="I72" s="93">
        <f>G72</f>
        <v>3546.65914355</v>
      </c>
      <c r="J72" s="116"/>
      <c r="K72" s="117">
        <v>0</v>
      </c>
      <c r="L72" s="116"/>
      <c r="M72" s="116"/>
      <c r="N72" s="116"/>
      <c r="O72" s="118"/>
      <c r="P72" s="116"/>
      <c r="Q72" s="117">
        <f>F72</f>
        <v>3546.65914355</v>
      </c>
      <c r="R72" s="116"/>
      <c r="S72" s="119"/>
    </row>
    <row r="73" spans="1:19" ht="22.5" x14ac:dyDescent="0.2">
      <c r="A73" s="115" t="s">
        <v>328</v>
      </c>
      <c r="B73" s="155" t="s">
        <v>380</v>
      </c>
      <c r="C73" s="90" t="s">
        <v>381</v>
      </c>
      <c r="D73" s="91">
        <v>52</v>
      </c>
      <c r="E73" s="92"/>
      <c r="F73" s="92"/>
      <c r="G73" s="93">
        <v>52</v>
      </c>
      <c r="H73" s="92"/>
      <c r="I73" s="93">
        <f>G73</f>
        <v>52</v>
      </c>
      <c r="J73" s="116"/>
      <c r="K73" s="116"/>
      <c r="L73" s="116"/>
      <c r="M73" s="117">
        <v>52</v>
      </c>
      <c r="N73" s="116"/>
      <c r="O73" s="118"/>
      <c r="P73" s="116"/>
      <c r="Q73" s="116"/>
      <c r="R73" s="116"/>
      <c r="S73" s="119"/>
    </row>
    <row r="74" spans="1:19" ht="22.5" x14ac:dyDescent="0.2">
      <c r="A74" s="115" t="s">
        <v>330</v>
      </c>
      <c r="B74" s="155" t="s">
        <v>382</v>
      </c>
      <c r="C74" s="90" t="s">
        <v>383</v>
      </c>
      <c r="D74" s="91">
        <v>0</v>
      </c>
      <c r="E74" s="92"/>
      <c r="F74" s="92"/>
      <c r="G74" s="93"/>
      <c r="H74" s="92"/>
      <c r="I74" s="93"/>
      <c r="J74" s="116"/>
      <c r="K74" s="116"/>
      <c r="L74" s="116"/>
      <c r="M74" s="116"/>
      <c r="N74" s="117">
        <v>0</v>
      </c>
      <c r="O74" s="118"/>
      <c r="P74" s="116"/>
      <c r="Q74" s="116"/>
      <c r="R74" s="116"/>
      <c r="S74" s="119"/>
    </row>
    <row r="75" spans="1:19" ht="22.5" x14ac:dyDescent="0.2">
      <c r="A75" s="115" t="s">
        <v>330</v>
      </c>
      <c r="B75" s="155" t="s">
        <v>384</v>
      </c>
      <c r="C75" s="90" t="s">
        <v>435</v>
      </c>
      <c r="D75" s="91">
        <v>0</v>
      </c>
      <c r="E75" s="92"/>
      <c r="F75" s="92"/>
      <c r="G75" s="93"/>
      <c r="H75" s="92"/>
      <c r="I75" s="93"/>
      <c r="J75" s="116"/>
      <c r="K75" s="116"/>
      <c r="L75" s="116"/>
      <c r="M75" s="116"/>
      <c r="N75" s="117">
        <v>0</v>
      </c>
      <c r="O75" s="118"/>
      <c r="P75" s="116"/>
      <c r="Q75" s="116"/>
      <c r="R75" s="116"/>
      <c r="S75" s="119"/>
    </row>
    <row r="76" spans="1:19" ht="22.5" x14ac:dyDescent="0.2">
      <c r="A76" s="115" t="s">
        <v>330</v>
      </c>
      <c r="B76" s="155" t="s">
        <v>385</v>
      </c>
      <c r="C76" s="90" t="s">
        <v>386</v>
      </c>
      <c r="D76" s="91">
        <v>1</v>
      </c>
      <c r="E76" s="92"/>
      <c r="F76" s="92"/>
      <c r="G76" s="93">
        <v>1</v>
      </c>
      <c r="H76" s="92"/>
      <c r="I76" s="93">
        <f>G76</f>
        <v>1</v>
      </c>
      <c r="J76" s="116"/>
      <c r="K76" s="116"/>
      <c r="L76" s="116"/>
      <c r="M76" s="116"/>
      <c r="N76" s="117">
        <v>1</v>
      </c>
      <c r="O76" s="118"/>
      <c r="P76" s="116"/>
      <c r="Q76" s="116"/>
      <c r="R76" s="116"/>
      <c r="S76" s="119"/>
    </row>
    <row r="77" spans="1:19" ht="22.5" x14ac:dyDescent="0.2">
      <c r="A77" s="115" t="s">
        <v>330</v>
      </c>
      <c r="B77" s="155" t="s">
        <v>387</v>
      </c>
      <c r="C77" s="90" t="s">
        <v>388</v>
      </c>
      <c r="D77" s="91">
        <v>0</v>
      </c>
      <c r="E77" s="92"/>
      <c r="F77" s="92"/>
      <c r="G77" s="93"/>
      <c r="H77" s="92"/>
      <c r="I77" s="93"/>
      <c r="J77" s="116"/>
      <c r="K77" s="116"/>
      <c r="L77" s="116"/>
      <c r="M77" s="116"/>
      <c r="N77" s="117">
        <v>0</v>
      </c>
      <c r="O77" s="118"/>
      <c r="P77" s="116"/>
      <c r="Q77" s="116"/>
      <c r="R77" s="116"/>
      <c r="S77" s="119"/>
    </row>
    <row r="78" spans="1:19" ht="22.5" x14ac:dyDescent="0.2">
      <c r="A78" s="127" t="s">
        <v>330</v>
      </c>
      <c r="B78" s="157" t="s">
        <v>389</v>
      </c>
      <c r="C78" s="100" t="s">
        <v>390</v>
      </c>
      <c r="D78" s="101">
        <v>0</v>
      </c>
      <c r="E78" s="102"/>
      <c r="F78" s="102"/>
      <c r="G78" s="103"/>
      <c r="H78" s="102"/>
      <c r="I78" s="103"/>
      <c r="J78" s="128"/>
      <c r="K78" s="128"/>
      <c r="L78" s="128"/>
      <c r="M78" s="128"/>
      <c r="N78" s="129">
        <v>0</v>
      </c>
      <c r="O78" s="130"/>
      <c r="P78" s="128"/>
      <c r="Q78" s="128"/>
      <c r="R78" s="128"/>
      <c r="S78" s="131"/>
    </row>
    <row r="79" spans="1:19" x14ac:dyDescent="0.2">
      <c r="A79" s="132"/>
      <c r="B79" s="158"/>
      <c r="C79" s="104"/>
      <c r="D79" s="92"/>
      <c r="E79" s="92"/>
      <c r="F79" s="92"/>
      <c r="G79" s="92"/>
      <c r="H79" s="92"/>
      <c r="I79" s="92"/>
      <c r="N79" s="133"/>
    </row>
    <row r="80" spans="1:19" x14ac:dyDescent="0.2">
      <c r="A80" s="140"/>
      <c r="B80" s="159"/>
      <c r="C80" s="141" t="s">
        <v>436</v>
      </c>
      <c r="D80" s="142">
        <f t="shared" ref="D80:J80" si="0">SUM(D2:D78)</f>
        <v>2881.5257999999999</v>
      </c>
      <c r="E80" s="143">
        <f t="shared" si="0"/>
        <v>209.28</v>
      </c>
      <c r="F80" s="143">
        <f t="shared" si="0"/>
        <v>15879.498143549999</v>
      </c>
      <c r="G80" s="137">
        <f t="shared" si="0"/>
        <v>18969.95094355</v>
      </c>
      <c r="H80" s="144">
        <f t="shared" si="0"/>
        <v>2846.7082</v>
      </c>
      <c r="I80" s="147">
        <f t="shared" si="0"/>
        <v>21816.659143550001</v>
      </c>
      <c r="J80" s="143">
        <f t="shared" si="0"/>
        <v>58</v>
      </c>
      <c r="K80" s="143">
        <f t="shared" ref="K80:S80" si="1">SUM(K2:K78)</f>
        <v>547.05399999999997</v>
      </c>
      <c r="L80" s="143">
        <f t="shared" si="1"/>
        <v>0</v>
      </c>
      <c r="M80" s="143">
        <f t="shared" si="1"/>
        <v>2178.4717999999998</v>
      </c>
      <c r="N80" s="143">
        <f t="shared" si="1"/>
        <v>98</v>
      </c>
      <c r="O80" s="154">
        <f t="shared" si="1"/>
        <v>3667.15</v>
      </c>
      <c r="P80" s="143">
        <f t="shared" si="1"/>
        <v>664.85</v>
      </c>
      <c r="Q80" s="143">
        <f t="shared" si="1"/>
        <v>3546.65914355</v>
      </c>
      <c r="R80" s="143">
        <f t="shared" si="1"/>
        <v>2170</v>
      </c>
      <c r="S80" s="145">
        <f t="shared" si="1"/>
        <v>1543</v>
      </c>
    </row>
    <row r="81" spans="1:19" x14ac:dyDescent="0.2">
      <c r="A81" s="116"/>
      <c r="B81" s="160"/>
      <c r="C81" s="134"/>
      <c r="D81" s="135"/>
      <c r="E81" s="136"/>
      <c r="F81" s="136"/>
      <c r="G81" s="136"/>
      <c r="H81" s="144"/>
      <c r="I81" s="138"/>
      <c r="J81" s="136"/>
      <c r="K81" s="136"/>
      <c r="L81" s="136"/>
      <c r="M81" s="136"/>
      <c r="N81" s="136"/>
      <c r="O81" s="136"/>
      <c r="P81" s="136"/>
      <c r="Q81" s="136"/>
      <c r="R81" s="136"/>
      <c r="S81" s="136"/>
    </row>
    <row r="82" spans="1:19" x14ac:dyDescent="0.2">
      <c r="C82" s="134" t="s">
        <v>437</v>
      </c>
      <c r="D82" s="139"/>
      <c r="E82" s="139"/>
      <c r="F82" s="139"/>
      <c r="G82" s="136"/>
      <c r="H82" s="137">
        <f>I83-G80</f>
        <v>142530.04905644999</v>
      </c>
      <c r="I82" s="123"/>
      <c r="J82" s="139"/>
      <c r="K82" s="139"/>
      <c r="L82" s="139"/>
      <c r="M82" s="139"/>
      <c r="N82" s="139"/>
      <c r="O82" s="139"/>
      <c r="P82" s="139"/>
      <c r="Q82" s="139"/>
      <c r="R82" s="139"/>
      <c r="S82" s="139"/>
    </row>
    <row r="83" spans="1:19" x14ac:dyDescent="0.2">
      <c r="C83" s="134" t="s">
        <v>438</v>
      </c>
      <c r="D83" s="139"/>
      <c r="E83" s="139"/>
      <c r="F83" s="139"/>
      <c r="G83" s="146"/>
      <c r="H83" s="146"/>
      <c r="I83" s="137">
        <v>161500</v>
      </c>
      <c r="J83" s="139"/>
      <c r="K83" s="139"/>
      <c r="L83" s="139"/>
      <c r="M83" s="139"/>
      <c r="N83" s="139"/>
      <c r="O83" s="139"/>
      <c r="P83" s="139"/>
      <c r="Q83" s="139"/>
      <c r="R83" s="139"/>
      <c r="S83" s="139"/>
    </row>
    <row r="84" spans="1:19" x14ac:dyDescent="0.2">
      <c r="C84" s="139"/>
      <c r="D84" s="139"/>
      <c r="E84" s="139"/>
      <c r="F84" s="139"/>
      <c r="G84" s="139"/>
      <c r="H84" s="139"/>
      <c r="I84" s="139"/>
      <c r="J84" s="139"/>
      <c r="K84" s="139"/>
      <c r="L84" s="139"/>
      <c r="M84" s="139"/>
      <c r="N84" s="139"/>
      <c r="O84" s="139"/>
      <c r="P84" s="139"/>
      <c r="Q84" s="139"/>
      <c r="R84" s="139"/>
      <c r="S84" s="139"/>
    </row>
    <row r="85" spans="1:19" x14ac:dyDescent="0.2">
      <c r="I85" s="133"/>
    </row>
  </sheetData>
  <autoFilter ref="A1:S80" xr:uid="{00000000-0009-0000-0000-000002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Recettes</vt:lpstr>
      <vt:lpstr>Dépenses</vt:lpstr>
      <vt:lpstr>Dépenses fiscales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Quentin PERRIER</dc:creator>
  <cp:keywords/>
  <dc:description/>
  <cp:lastModifiedBy>Amélie FRITZ</cp:lastModifiedBy>
  <cp:revision/>
  <dcterms:created xsi:type="dcterms:W3CDTF">2019-09-10T08:43:59Z</dcterms:created>
  <dcterms:modified xsi:type="dcterms:W3CDTF">2019-09-30T16:51:31Z</dcterms:modified>
  <cp:category/>
  <cp:contentStatus/>
</cp:coreProperties>
</file>