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102 - Europe/EU Landscape/2025 edition/10. Assembleur/"/>
    </mc:Choice>
  </mc:AlternateContent>
  <xr:revisionPtr revIDLastSave="202" documentId="8_{961B3598-D3EA-4AC9-9AE8-7319C304D297}" xr6:coauthVersionLast="47" xr6:coauthVersionMax="47" xr10:uidLastSave="{96A1A230-B8FC-4712-815E-0CC0E00748D5}"/>
  <bookViews>
    <workbookView xWindow="-120" yWindow="-120" windowWidth="20730" windowHeight="11160" xr2:uid="{A05B6C25-5D59-4E17-B229-2476AC874D8B}"/>
  </bookViews>
  <sheets>
    <sheet name="Synthe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M27" i="1"/>
  <c r="M32" i="1"/>
  <c r="M47" i="1"/>
  <c r="M46" i="1"/>
  <c r="M45" i="1"/>
  <c r="M44" i="1"/>
  <c r="M43" i="1"/>
  <c r="M42" i="1"/>
  <c r="M41" i="1"/>
  <c r="M40" i="1"/>
  <c r="M34" i="1"/>
  <c r="M30" i="1"/>
  <c r="M29" i="1"/>
  <c r="M25" i="1"/>
  <c r="M24" i="1"/>
  <c r="M18" i="1"/>
  <c r="M20" i="1" s="1"/>
  <c r="M15" i="1"/>
  <c r="M13" i="1"/>
  <c r="M12" i="1"/>
  <c r="M11" i="1"/>
  <c r="M10" i="1"/>
  <c r="M9" i="1"/>
  <c r="M8" i="1"/>
  <c r="M7" i="1"/>
  <c r="M6" i="1"/>
  <c r="M49" i="1"/>
  <c r="L37" i="1"/>
  <c r="M37" i="1" l="1"/>
  <c r="M52" i="1"/>
  <c r="M59" i="1" s="1"/>
  <c r="L52" i="1" l="1"/>
  <c r="L59" i="1" s="1"/>
  <c r="L49" i="1"/>
  <c r="L32" i="1"/>
  <c r="L27" i="1"/>
  <c r="L20" i="1"/>
  <c r="L15" i="1"/>
  <c r="I60" i="1"/>
  <c r="H60" i="1"/>
  <c r="G60" i="1"/>
  <c r="H53" i="1"/>
  <c r="I53" i="1"/>
  <c r="G53" i="1"/>
  <c r="G52" i="1"/>
  <c r="H52" i="1"/>
  <c r="I52" i="1"/>
  <c r="F52" i="1"/>
  <c r="F59" i="1" s="1"/>
  <c r="I50" i="1"/>
  <c r="H50" i="1"/>
  <c r="G50" i="1"/>
  <c r="G49" i="1"/>
  <c r="H49" i="1"/>
  <c r="I49" i="1"/>
  <c r="F49" i="1"/>
  <c r="J38" i="1"/>
  <c r="I38" i="1"/>
  <c r="H38" i="1"/>
  <c r="G38" i="1"/>
  <c r="J37" i="1"/>
  <c r="J16" i="1"/>
  <c r="I16" i="1"/>
  <c r="H16" i="1"/>
  <c r="G16" i="1"/>
  <c r="G37" i="1"/>
  <c r="H37" i="1"/>
  <c r="I37" i="1"/>
  <c r="F37" i="1"/>
  <c r="J32" i="1"/>
  <c r="I32" i="1"/>
  <c r="H32" i="1"/>
  <c r="G32" i="1"/>
  <c r="F32" i="1"/>
  <c r="J27" i="1"/>
  <c r="G27" i="1"/>
  <c r="H27" i="1"/>
  <c r="I27" i="1"/>
  <c r="F27" i="1"/>
  <c r="J15" i="1"/>
  <c r="I15" i="1"/>
  <c r="I20" i="1" s="1"/>
  <c r="H15" i="1"/>
  <c r="H20" i="1" s="1"/>
  <c r="G15" i="1"/>
  <c r="G20" i="1" s="1"/>
  <c r="F15" i="1"/>
  <c r="F20" i="1" s="1"/>
  <c r="G59" i="1"/>
  <c r="H59" i="1"/>
  <c r="I59" i="1"/>
</calcChain>
</file>

<file path=xl/sharedStrings.xml><?xml version="1.0" encoding="utf-8"?>
<sst xmlns="http://schemas.openxmlformats.org/spreadsheetml/2006/main" count="96" uniqueCount="49">
  <si>
    <t xml:space="preserve"> </t>
  </si>
  <si>
    <t>Sector</t>
  </si>
  <si>
    <t>Type</t>
  </si>
  <si>
    <t>Unit</t>
  </si>
  <si>
    <t>Wind on shore</t>
  </si>
  <si>
    <t>Investment</t>
  </si>
  <si>
    <t>Solar photovoltaic</t>
  </si>
  <si>
    <t>Hydropower</t>
  </si>
  <si>
    <t>Marine</t>
  </si>
  <si>
    <t>Electricity grids</t>
  </si>
  <si>
    <t>Battery storage</t>
  </si>
  <si>
    <t>Total Power Sector</t>
  </si>
  <si>
    <t>Total renovation</t>
  </si>
  <si>
    <t>Energy performance of new buildings - residential</t>
  </si>
  <si>
    <t>Energy performance of new buildings - non residential</t>
  </si>
  <si>
    <t>Total energy performance of new buildings</t>
  </si>
  <si>
    <t>Heat pumps - residential</t>
  </si>
  <si>
    <t>Total Buildings sector</t>
  </si>
  <si>
    <t>Core TEN-T Railways</t>
  </si>
  <si>
    <t>Passengers cars BEV</t>
  </si>
  <si>
    <t>Passengers cars PHEV</t>
  </si>
  <si>
    <t>Light Commercial vehicles BEV</t>
  </si>
  <si>
    <t>Light Commercial vehicles PHEV</t>
  </si>
  <si>
    <t>Trucks BEV</t>
  </si>
  <si>
    <t>Total Transport sector</t>
  </si>
  <si>
    <t>Biomethane</t>
  </si>
  <si>
    <t>[bn €2023]</t>
  </si>
  <si>
    <t>Total Energy Sector</t>
  </si>
  <si>
    <t>Average investment needs 2025 - 2030</t>
  </si>
  <si>
    <t>Wind off shore shallow and floating</t>
  </si>
  <si>
    <t>Energy</t>
  </si>
  <si>
    <t>Buildings</t>
  </si>
  <si>
    <t>Transports</t>
  </si>
  <si>
    <t>Electric Charging Points, light vehicules</t>
  </si>
  <si>
    <t>Electric Charging Points, trucks</t>
  </si>
  <si>
    <t>EU 2023 GDP (Eurostat)</t>
  </si>
  <si>
    <t>__including floating</t>
  </si>
  <si>
    <t>Climate investment deficit in 2023</t>
  </si>
  <si>
    <t>Renovation - residential building</t>
  </si>
  <si>
    <t>Renovation - non-residential building</t>
  </si>
  <si>
    <t>Clean tech manufacturing</t>
  </si>
  <si>
    <t>Growth</t>
  </si>
  <si>
    <t>The State of Europe's climate investments</t>
  </si>
  <si>
    <t>Source: I4CE, The State of Europe's climate investment, 2025</t>
  </si>
  <si>
    <t>__Including batteries</t>
  </si>
  <si>
    <t>Total climate and cleantech investments</t>
  </si>
  <si>
    <t>Total climate investments</t>
  </si>
  <si>
    <t>2024e (when available)</t>
  </si>
  <si>
    <t>2024 data are estimated when data were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</si>
</sst>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_-* #,##0.00\ _€_-;\-* #,##0.00\ _€_-;_-* &quot;-&quot;??\ _€_-;_-@_-"/>
    <numFmt numFmtId="168" formatCode="0.0"/>
    <numFmt numFmtId="169" formatCode="#,##0.0"/>
    <numFmt numFmtId="170" formatCode="_-* #,##0\ _€_-;\-* #,##0\ _€_-;_-* &quot;-&quot;?\ _€_-;_-@_-"/>
    <numFmt numFmtId="171" formatCode="_-* #,##0.0\ _€_-;\-* #,##0.0\ _€_-;_-* &quot;-&quot;?\ _€_-;_-@_-"/>
    <numFmt numFmtId="172" formatCode="0.000"/>
    <numFmt numFmtId="173" formatCode="#,##0.0_i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indexed="9"/>
      <name val="Arial"/>
      <family val="2"/>
    </font>
    <font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 tint="-0.499984740745262"/>
      <name val="Arial"/>
      <family val="2"/>
    </font>
    <font>
      <i/>
      <sz val="11"/>
      <color rgb="FFFF0000"/>
      <name val="Arial"/>
      <family val="2"/>
    </font>
    <font>
      <i/>
      <sz val="11"/>
      <color theme="0" tint="-0.249977111117893"/>
      <name val="Arial"/>
      <family val="2"/>
    </font>
    <font>
      <sz val="11"/>
      <color theme="1" tint="-0.499984740745262"/>
      <name val="Arial"/>
      <family val="2"/>
    </font>
    <font>
      <i/>
      <sz val="11"/>
      <color theme="0" tint="-0.34998626667073579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1"/>
      <color rgb="FF0070C0"/>
      <name val="Arial"/>
      <family val="2"/>
    </font>
    <font>
      <sz val="11"/>
      <color theme="0"/>
      <name val="Arial"/>
      <family val="2"/>
    </font>
    <font>
      <b/>
      <i/>
      <sz val="11"/>
      <color rgb="FFFF0000"/>
      <name val="Arial"/>
      <family val="2"/>
    </font>
    <font>
      <i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double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double">
        <color rgb="FF00206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73" fontId="13" fillId="0" borderId="0" applyFill="0" applyBorder="0" applyProtection="0">
      <alignment horizontal="right"/>
    </xf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2" applyFont="1"/>
    <xf numFmtId="164" fontId="2" fillId="0" borderId="0" xfId="2" applyNumberFormat="1" applyFont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65" fontId="2" fillId="0" borderId="0" xfId="1" applyNumberFormat="1" applyFont="1"/>
    <xf numFmtId="165" fontId="2" fillId="0" borderId="0" xfId="0" applyNumberFormat="1" applyFont="1"/>
    <xf numFmtId="166" fontId="6" fillId="3" borderId="3" xfId="0" applyNumberFormat="1" applyFont="1" applyFill="1" applyBorder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0" fontId="6" fillId="3" borderId="0" xfId="0" applyFont="1" applyFill="1"/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0" fontId="2" fillId="4" borderId="0" xfId="0" applyFont="1" applyFill="1"/>
    <xf numFmtId="169" fontId="2" fillId="4" borderId="0" xfId="0" applyNumberFormat="1" applyFont="1" applyFill="1"/>
    <xf numFmtId="166" fontId="6" fillId="5" borderId="4" xfId="0" applyNumberFormat="1" applyFont="1" applyFill="1" applyBorder="1"/>
    <xf numFmtId="10" fontId="2" fillId="0" borderId="0" xfId="2" applyNumberFormat="1" applyFont="1"/>
    <xf numFmtId="0" fontId="4" fillId="2" borderId="0" xfId="0" applyFont="1" applyFill="1" applyAlignment="1">
      <alignment horizontal="right" vertical="center"/>
    </xf>
    <xf numFmtId="1" fontId="2" fillId="0" borderId="0" xfId="2" applyNumberFormat="1" applyFont="1"/>
    <xf numFmtId="166" fontId="2" fillId="0" borderId="0" xfId="1" applyNumberFormat="1" applyFont="1"/>
    <xf numFmtId="164" fontId="2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9" fontId="9" fillId="0" borderId="0" xfId="2" applyFont="1"/>
    <xf numFmtId="43" fontId="9" fillId="0" borderId="0" xfId="1" applyFont="1"/>
    <xf numFmtId="1" fontId="10" fillId="0" borderId="0" xfId="2" applyNumberFormat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168" fontId="11" fillId="0" borderId="0" xfId="0" applyNumberFormat="1" applyFont="1"/>
    <xf numFmtId="165" fontId="2" fillId="0" borderId="0" xfId="2" applyNumberFormat="1" applyFont="1"/>
    <xf numFmtId="170" fontId="8" fillId="0" borderId="0" xfId="0" applyNumberFormat="1" applyFont="1"/>
    <xf numFmtId="43" fontId="2" fillId="0" borderId="0" xfId="1" applyFont="1"/>
    <xf numFmtId="166" fontId="2" fillId="0" borderId="0" xfId="1" applyNumberFormat="1" applyFont="1" applyFill="1"/>
    <xf numFmtId="171" fontId="2" fillId="0" borderId="0" xfId="0" applyNumberFormat="1" applyFont="1"/>
    <xf numFmtId="169" fontId="2" fillId="0" borderId="0" xfId="0" applyNumberFormat="1" applyFont="1"/>
    <xf numFmtId="2" fontId="2" fillId="0" borderId="0" xfId="2" applyNumberFormat="1" applyFont="1"/>
    <xf numFmtId="172" fontId="2" fillId="0" borderId="0" xfId="2" applyNumberFormat="1" applyFont="1"/>
    <xf numFmtId="3" fontId="2" fillId="4" borderId="0" xfId="0" applyNumberFormat="1" applyFont="1" applyFill="1"/>
    <xf numFmtId="166" fontId="2" fillId="0" borderId="0" xfId="2" applyNumberFormat="1" applyFont="1"/>
    <xf numFmtId="9" fontId="2" fillId="4" borderId="0" xfId="2" applyFont="1" applyFill="1"/>
    <xf numFmtId="1" fontId="6" fillId="3" borderId="0" xfId="0" applyNumberFormat="1" applyFont="1" applyFill="1"/>
    <xf numFmtId="166" fontId="14" fillId="6" borderId="0" xfId="1" applyNumberFormat="1" applyFont="1" applyFill="1"/>
    <xf numFmtId="0" fontId="15" fillId="0" borderId="0" xfId="0" applyFont="1"/>
    <xf numFmtId="1" fontId="16" fillId="0" borderId="0" xfId="2" applyNumberFormat="1" applyFont="1" applyAlignment="1">
      <alignment horizontal="right" wrapText="1"/>
    </xf>
    <xf numFmtId="0" fontId="6" fillId="3" borderId="1" xfId="0" applyFont="1" applyFill="1" applyBorder="1"/>
    <xf numFmtId="166" fontId="6" fillId="3" borderId="1" xfId="0" applyNumberFormat="1" applyFont="1" applyFill="1" applyBorder="1"/>
    <xf numFmtId="165" fontId="6" fillId="3" borderId="1" xfId="0" applyNumberFormat="1" applyFont="1" applyFill="1" applyBorder="1"/>
    <xf numFmtId="0" fontId="17" fillId="3" borderId="6" xfId="0" applyFont="1" applyFill="1" applyBorder="1"/>
    <xf numFmtId="0" fontId="17" fillId="0" borderId="0" xfId="0" applyFont="1"/>
    <xf numFmtId="167" fontId="17" fillId="3" borderId="6" xfId="0" applyNumberFormat="1" applyFont="1" applyFill="1" applyBorder="1"/>
    <xf numFmtId="9" fontId="17" fillId="3" borderId="6" xfId="2" applyFont="1" applyFill="1" applyBorder="1"/>
    <xf numFmtId="164" fontId="17" fillId="3" borderId="6" xfId="2" applyNumberFormat="1" applyFont="1" applyFill="1" applyBorder="1"/>
    <xf numFmtId="0" fontId="6" fillId="5" borderId="7" xfId="0" applyFont="1" applyFill="1" applyBorder="1"/>
    <xf numFmtId="166" fontId="6" fillId="5" borderId="7" xfId="0" applyNumberFormat="1" applyFont="1" applyFill="1" applyBorder="1"/>
    <xf numFmtId="0" fontId="17" fillId="5" borderId="6" xfId="0" applyFont="1" applyFill="1" applyBorder="1"/>
    <xf numFmtId="167" fontId="17" fillId="5" borderId="6" xfId="0" applyNumberFormat="1" applyFont="1" applyFill="1" applyBorder="1"/>
    <xf numFmtId="164" fontId="17" fillId="5" borderId="6" xfId="2" applyNumberFormat="1" applyFont="1" applyFill="1" applyBorder="1"/>
    <xf numFmtId="2" fontId="2" fillId="0" borderId="0" xfId="0" applyNumberFormat="1" applyFont="1"/>
    <xf numFmtId="172" fontId="2" fillId="0" borderId="0" xfId="0" applyNumberFormat="1" applyFont="1"/>
    <xf numFmtId="166" fontId="18" fillId="0" borderId="0" xfId="1" applyNumberFormat="1" applyFont="1"/>
    <xf numFmtId="43" fontId="8" fillId="0" borderId="0" xfId="1" applyFont="1"/>
    <xf numFmtId="166" fontId="18" fillId="0" borderId="0" xfId="1" applyNumberFormat="1" applyFont="1" applyFill="1"/>
    <xf numFmtId="168" fontId="18" fillId="0" borderId="0" xfId="0" applyNumberFormat="1" applyFont="1"/>
    <xf numFmtId="165" fontId="18" fillId="0" borderId="0" xfId="1" applyNumberFormat="1" applyFont="1"/>
    <xf numFmtId="0" fontId="18" fillId="0" borderId="0" xfId="0" applyFont="1"/>
    <xf numFmtId="166" fontId="19" fillId="3" borderId="1" xfId="0" applyNumberFormat="1" applyFont="1" applyFill="1" applyBorder="1"/>
    <xf numFmtId="164" fontId="20" fillId="3" borderId="6" xfId="2" applyNumberFormat="1" applyFont="1" applyFill="1" applyBorder="1"/>
    <xf numFmtId="43" fontId="18" fillId="0" borderId="0" xfId="1" applyFont="1"/>
    <xf numFmtId="169" fontId="18" fillId="4" borderId="0" xfId="0" applyNumberFormat="1" applyFont="1" applyFill="1"/>
    <xf numFmtId="0" fontId="2" fillId="0" borderId="0" xfId="2" applyNumberFormat="1" applyFont="1"/>
    <xf numFmtId="167" fontId="17" fillId="5" borderId="5" xfId="0" applyNumberFormat="1" applyFont="1" applyFill="1" applyBorder="1"/>
    <xf numFmtId="164" fontId="17" fillId="5" borderId="5" xfId="2" applyNumberFormat="1" applyFont="1" applyFill="1" applyBorder="1"/>
    <xf numFmtId="166" fontId="9" fillId="0" borderId="0" xfId="0" applyNumberFormat="1" applyFont="1"/>
    <xf numFmtId="1" fontId="2" fillId="0" borderId="0" xfId="0" applyNumberFormat="1" applyFont="1"/>
    <xf numFmtId="1" fontId="18" fillId="0" borderId="0" xfId="0" applyNumberFormat="1" applyFont="1"/>
    <xf numFmtId="1" fontId="2" fillId="0" borderId="0" xfId="1" applyNumberFormat="1" applyFont="1"/>
    <xf numFmtId="1" fontId="18" fillId="0" borderId="0" xfId="1" applyNumberFormat="1" applyFont="1"/>
    <xf numFmtId="1" fontId="19" fillId="3" borderId="0" xfId="0" applyNumberFormat="1" applyFont="1" applyFill="1"/>
    <xf numFmtId="1" fontId="6" fillId="0" borderId="0" xfId="2" applyNumberFormat="1" applyFont="1"/>
    <xf numFmtId="3" fontId="18" fillId="4" borderId="0" xfId="2" applyNumberFormat="1" applyFont="1" applyFill="1"/>
    <xf numFmtId="3" fontId="2" fillId="4" borderId="0" xfId="2" applyNumberFormat="1" applyFont="1" applyFill="1"/>
    <xf numFmtId="3" fontId="2" fillId="0" borderId="0" xfId="0" applyNumberFormat="1" applyFont="1"/>
    <xf numFmtId="3" fontId="18" fillId="4" borderId="0" xfId="0" applyNumberFormat="1" applyFont="1" applyFill="1"/>
    <xf numFmtId="169" fontId="2" fillId="4" borderId="0" xfId="2" applyNumberFormat="1" applyFont="1" applyFill="1"/>
    <xf numFmtId="9" fontId="18" fillId="0" borderId="0" xfId="2" applyFont="1"/>
    <xf numFmtId="0" fontId="4" fillId="2" borderId="0" xfId="0" applyFont="1" applyFill="1" applyAlignment="1">
      <alignment horizontal="right" vertical="center" wrapText="1"/>
    </xf>
  </cellXfs>
  <cellStyles count="5">
    <cellStyle name="Milliers" xfId="1" builtinId="3"/>
    <cellStyle name="Normal" xfId="0" builtinId="0"/>
    <cellStyle name="Normal 2" xfId="3" xr:uid="{136758C8-36D1-47D5-85DF-8D40CFA63A03}"/>
    <cellStyle name="NumberCellStyle" xfId="4" xr:uid="{D7CB96BB-1DE6-4957-B449-E03669C8B947}"/>
    <cellStyle name="Pourcentage" xfId="2" builtinId="5"/>
  </cellStyles>
  <dxfs count="0"/>
  <tableStyles count="0" defaultTableStyle="TableStyleMedium2" defaultPivotStyle="PivotStyleLight16"/>
  <colors>
    <mruColors>
      <color rgb="FF66FF99"/>
      <color rgb="FF66FF66"/>
      <color rgb="FFFF7C80"/>
      <color rgb="FFE1260D"/>
      <color rgb="FFD51980"/>
      <color rgb="FFE5094D"/>
      <color rgb="FFD91564"/>
      <color rgb="FF84C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Personnalisé 3">
      <a:dk1>
        <a:srgbClr val="404041"/>
      </a:dk1>
      <a:lt1>
        <a:sysClr val="window" lastClr="FFFFFF"/>
      </a:lt1>
      <a:dk2>
        <a:srgbClr val="0B4EA2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944E94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01D1-62D8-492B-9452-0C47184F5CD5}">
  <sheetPr>
    <tabColor rgb="FFFF0000"/>
  </sheetPr>
  <dimension ref="A1:R71"/>
  <sheetViews>
    <sheetView showGridLines="0" tabSelected="1" topLeftCell="A20" zoomScale="80" zoomScaleNormal="80" workbookViewId="0">
      <selection activeCell="J57" sqref="J57"/>
    </sheetView>
  </sheetViews>
  <sheetFormatPr baseColWidth="10" defaultColWidth="11.42578125" defaultRowHeight="14.25" x14ac:dyDescent="0.2"/>
  <cols>
    <col min="1" max="1" width="4.85546875" style="1" customWidth="1"/>
    <col min="2" max="2" width="53" style="1" customWidth="1"/>
    <col min="3" max="4" width="11.42578125" style="1"/>
    <col min="5" max="5" width="1.42578125" style="1" customWidth="1"/>
    <col min="6" max="6" width="16.7109375" style="1" bestFit="1" customWidth="1"/>
    <col min="7" max="7" width="11.5703125" style="1" bestFit="1" customWidth="1"/>
    <col min="8" max="8" width="12.140625" style="1" bestFit="1" customWidth="1"/>
    <col min="9" max="9" width="13.42578125" style="1" bestFit="1" customWidth="1"/>
    <col min="10" max="10" width="16" style="1" customWidth="1"/>
    <col min="11" max="11" width="9.5703125" style="3" customWidth="1"/>
    <col min="12" max="12" width="13.140625" style="1" customWidth="1"/>
    <col min="13" max="13" width="14" style="1" customWidth="1"/>
    <col min="14" max="16384" width="11.42578125" style="1"/>
  </cols>
  <sheetData>
    <row r="1" spans="1:18" x14ac:dyDescent="0.2">
      <c r="A1" s="1" t="s">
        <v>0</v>
      </c>
    </row>
    <row r="2" spans="1:18" ht="15" x14ac:dyDescent="0.25">
      <c r="B2" s="2" t="s">
        <v>42</v>
      </c>
      <c r="F2" s="3"/>
      <c r="G2" s="3"/>
      <c r="H2" s="3"/>
      <c r="I2" s="3"/>
      <c r="J2" s="3"/>
      <c r="L2" s="3"/>
      <c r="M2" s="3"/>
      <c r="N2" s="3"/>
      <c r="O2" s="3"/>
      <c r="P2" s="3"/>
    </row>
    <row r="3" spans="1:18" x14ac:dyDescent="0.2">
      <c r="F3" s="24"/>
      <c r="G3" s="24"/>
      <c r="H3" s="24"/>
      <c r="I3" s="24"/>
      <c r="J3" s="49"/>
      <c r="L3" s="24"/>
    </row>
    <row r="4" spans="1:18" ht="60" x14ac:dyDescent="0.2">
      <c r="B4" s="5" t="s">
        <v>1</v>
      </c>
      <c r="C4" s="5" t="s">
        <v>2</v>
      </c>
      <c r="D4" s="6" t="s">
        <v>3</v>
      </c>
      <c r="F4" s="7">
        <v>2020</v>
      </c>
      <c r="G4" s="7">
        <v>2021</v>
      </c>
      <c r="H4" s="7">
        <v>2022</v>
      </c>
      <c r="I4" s="23">
        <v>2023</v>
      </c>
      <c r="J4" s="91" t="s">
        <v>47</v>
      </c>
      <c r="L4" s="8" t="s">
        <v>28</v>
      </c>
      <c r="M4" s="8" t="s">
        <v>37</v>
      </c>
      <c r="O4" s="11"/>
    </row>
    <row r="5" spans="1:18" ht="3" customHeight="1" x14ac:dyDescent="0.2"/>
    <row r="6" spans="1:18" x14ac:dyDescent="0.2">
      <c r="A6" s="48" t="s">
        <v>30</v>
      </c>
      <c r="B6" s="1" t="s">
        <v>4</v>
      </c>
      <c r="C6" s="1" t="s">
        <v>5</v>
      </c>
      <c r="D6" s="9" t="s">
        <v>26</v>
      </c>
      <c r="F6" s="25">
        <v>14.809850666876994</v>
      </c>
      <c r="G6" s="25">
        <v>18.582148258484718</v>
      </c>
      <c r="H6" s="25">
        <v>25.270943793159862</v>
      </c>
      <c r="I6" s="25">
        <v>20.742740672605393</v>
      </c>
      <c r="J6" s="65">
        <v>19.909116754080401</v>
      </c>
      <c r="L6" s="13">
        <v>49.837126836134125</v>
      </c>
      <c r="M6" s="13">
        <f>L6-I6</f>
        <v>29.094386163528732</v>
      </c>
      <c r="N6" s="3"/>
      <c r="O6" s="3"/>
      <c r="P6" s="4"/>
    </row>
    <row r="7" spans="1:18" x14ac:dyDescent="0.2">
      <c r="B7" s="1" t="s">
        <v>29</v>
      </c>
      <c r="C7" s="1" t="s">
        <v>5</v>
      </c>
      <c r="D7" s="9" t="s">
        <v>26</v>
      </c>
      <c r="F7" s="25">
        <v>5.726672459207899</v>
      </c>
      <c r="G7" s="25">
        <v>3.3717325323766163</v>
      </c>
      <c r="H7" s="25">
        <v>6.4296137922315024</v>
      </c>
      <c r="I7" s="25">
        <v>6.0001419748721441</v>
      </c>
      <c r="J7" s="65">
        <v>2.9956240651134598</v>
      </c>
      <c r="L7" s="13">
        <v>41.064682272181898</v>
      </c>
      <c r="M7" s="13">
        <f t="shared" ref="M7:M13" si="0">L7-I7</f>
        <v>35.064540297309755</v>
      </c>
      <c r="O7" s="3"/>
    </row>
    <row r="8" spans="1:18" s="27" customFormat="1" x14ac:dyDescent="0.2">
      <c r="B8" s="27" t="s">
        <v>36</v>
      </c>
      <c r="C8" s="27" t="s">
        <v>5</v>
      </c>
      <c r="D8" s="28" t="s">
        <v>26</v>
      </c>
      <c r="F8" s="30">
        <v>8.548651938524765E-2</v>
      </c>
      <c r="G8" s="30">
        <v>1.2474092744675547E-3</v>
      </c>
      <c r="H8" s="30">
        <v>3.1731952518282584E-2</v>
      </c>
      <c r="I8" s="30">
        <v>4.9124678046400007E-2</v>
      </c>
      <c r="J8" s="66">
        <v>0.16060515488226002</v>
      </c>
      <c r="K8" s="3"/>
      <c r="L8" s="78">
        <v>5.8218221095205349</v>
      </c>
      <c r="M8" s="78">
        <f t="shared" si="0"/>
        <v>5.7726974314741346</v>
      </c>
      <c r="N8" s="29"/>
    </row>
    <row r="9" spans="1:18" x14ac:dyDescent="0.2">
      <c r="B9" s="1" t="s">
        <v>6</v>
      </c>
      <c r="C9" s="1" t="s">
        <v>5</v>
      </c>
      <c r="D9" s="9" t="s">
        <v>26</v>
      </c>
      <c r="F9" s="25">
        <v>22.447632701918742</v>
      </c>
      <c r="G9" s="25">
        <v>28.661993829481883</v>
      </c>
      <c r="H9" s="25">
        <v>35.708275892543071</v>
      </c>
      <c r="I9" s="25">
        <v>50.664782717855644</v>
      </c>
      <c r="J9" s="65">
        <v>48.022416193686119</v>
      </c>
      <c r="L9" s="13">
        <v>40.350201658043297</v>
      </c>
      <c r="M9" s="13">
        <f t="shared" si="0"/>
        <v>-10.314581059812348</v>
      </c>
      <c r="N9" s="3"/>
      <c r="O9" s="3"/>
    </row>
    <row r="10" spans="1:18" x14ac:dyDescent="0.2">
      <c r="B10" s="1" t="s">
        <v>7</v>
      </c>
      <c r="C10" s="1" t="s">
        <v>5</v>
      </c>
      <c r="D10" s="9" t="s">
        <v>26</v>
      </c>
      <c r="F10" s="25">
        <v>2.3071909837981113</v>
      </c>
      <c r="G10" s="25">
        <v>2.441959046895533</v>
      </c>
      <c r="H10" s="25">
        <v>5.1262448431003858</v>
      </c>
      <c r="I10" s="38">
        <v>2.9926882550308083</v>
      </c>
      <c r="J10" s="67">
        <v>3.3016847372424003</v>
      </c>
      <c r="L10" s="13">
        <v>3.6602672423814742</v>
      </c>
      <c r="M10" s="13">
        <f t="shared" si="0"/>
        <v>0.6675789873506659</v>
      </c>
      <c r="N10" s="3"/>
      <c r="O10" s="3"/>
    </row>
    <row r="11" spans="1:18" x14ac:dyDescent="0.2">
      <c r="B11" s="1" t="s">
        <v>8</v>
      </c>
      <c r="C11" s="1" t="s">
        <v>5</v>
      </c>
      <c r="D11" s="9" t="s">
        <v>26</v>
      </c>
      <c r="F11" s="25">
        <v>0</v>
      </c>
      <c r="G11" s="25">
        <v>0</v>
      </c>
      <c r="H11" s="25">
        <v>5.9391064186272843E-3</v>
      </c>
      <c r="I11" s="25">
        <v>0</v>
      </c>
      <c r="J11" s="65">
        <v>0.28713956191619</v>
      </c>
      <c r="L11" s="13">
        <v>0.60662503800605927</v>
      </c>
      <c r="M11" s="13">
        <f t="shared" si="0"/>
        <v>0.60662503800605927</v>
      </c>
      <c r="N11" s="3"/>
      <c r="O11" s="3"/>
      <c r="R11" s="3"/>
    </row>
    <row r="12" spans="1:18" x14ac:dyDescent="0.2">
      <c r="B12" s="1" t="s">
        <v>9</v>
      </c>
      <c r="C12" s="1" t="s">
        <v>5</v>
      </c>
      <c r="D12" s="9" t="s">
        <v>26</v>
      </c>
      <c r="F12" s="25">
        <v>39.914220264235034</v>
      </c>
      <c r="G12" s="25">
        <v>48.321995674499917</v>
      </c>
      <c r="H12" s="25">
        <v>49.650052810920428</v>
      </c>
      <c r="I12" s="25">
        <v>60.114571300595372</v>
      </c>
      <c r="J12" s="65">
        <v>66.52318090723081</v>
      </c>
      <c r="L12" s="13">
        <v>79.333333333333329</v>
      </c>
      <c r="M12" s="13">
        <f t="shared" si="0"/>
        <v>19.218762032737956</v>
      </c>
      <c r="N12" s="3"/>
      <c r="O12" s="3"/>
      <c r="R12" s="3"/>
    </row>
    <row r="13" spans="1:18" x14ac:dyDescent="0.2">
      <c r="B13" s="1" t="s">
        <v>10</v>
      </c>
      <c r="C13" s="1" t="s">
        <v>5</v>
      </c>
      <c r="D13" s="9" t="s">
        <v>26</v>
      </c>
      <c r="F13" s="25">
        <v>1.1458290595102665</v>
      </c>
      <c r="G13" s="25">
        <v>1.9012131857730532</v>
      </c>
      <c r="H13" s="25">
        <v>4.4542082369592979</v>
      </c>
      <c r="I13" s="10">
        <v>7.5806735525207714</v>
      </c>
      <c r="J13" s="69">
        <v>8.3888233288957164</v>
      </c>
      <c r="L13" s="13">
        <v>13.939354383725082</v>
      </c>
      <c r="M13" s="13">
        <f t="shared" si="0"/>
        <v>6.3586808312043104</v>
      </c>
      <c r="N13" s="3"/>
      <c r="O13" s="3"/>
    </row>
    <row r="14" spans="1:18" ht="3" customHeight="1" x14ac:dyDescent="0.2">
      <c r="M14" s="1">
        <v>0</v>
      </c>
      <c r="O14" s="3"/>
    </row>
    <row r="15" spans="1:18" ht="15" x14ac:dyDescent="0.25">
      <c r="B15" s="50" t="s">
        <v>11</v>
      </c>
      <c r="C15" s="50"/>
      <c r="D15" s="50"/>
      <c r="F15" s="51">
        <f>F6+F7+SUM(F9:F13)</f>
        <v>86.351396135547049</v>
      </c>
      <c r="G15" s="51">
        <f>G6+G7+SUM(G9:G13)</f>
        <v>103.28104252751173</v>
      </c>
      <c r="H15" s="51">
        <f>H6+H7+SUM(H9:H13)</f>
        <v>126.64527847533319</v>
      </c>
      <c r="I15" s="51">
        <f>I6+I7+SUM(I9:I13)</f>
        <v>148.09559847348012</v>
      </c>
      <c r="J15" s="51">
        <f>J6+J7+SUM(J9:J13)</f>
        <v>149.42798554816511</v>
      </c>
      <c r="L15" s="12">
        <f>L6+L7+SUM(L9:L13)</f>
        <v>228.79159076380526</v>
      </c>
      <c r="M15" s="12">
        <f>M6+M7+SUM(M9:M13)</f>
        <v>80.695992290325137</v>
      </c>
      <c r="O15" s="3"/>
    </row>
    <row r="16" spans="1:18" x14ac:dyDescent="0.2">
      <c r="B16" s="53" t="s">
        <v>41</v>
      </c>
      <c r="C16" s="53"/>
      <c r="D16" s="53"/>
      <c r="E16" s="54"/>
      <c r="F16" s="55"/>
      <c r="G16" s="57">
        <f>G15/F15-1</f>
        <v>0.19605527124761202</v>
      </c>
      <c r="H16" s="57">
        <f>H15/G15-1</f>
        <v>0.22621998554669664</v>
      </c>
      <c r="I16" s="57">
        <f>I15/H15-1</f>
        <v>0.16937323093592349</v>
      </c>
      <c r="J16" s="57">
        <f>J15/I15-1</f>
        <v>8.9968040132102356E-3</v>
      </c>
      <c r="L16" s="14"/>
      <c r="M16" s="4"/>
      <c r="O16" s="3"/>
    </row>
    <row r="17" spans="1:16" ht="3" customHeight="1" x14ac:dyDescent="0.2">
      <c r="F17" s="14"/>
      <c r="G17" s="14"/>
      <c r="H17" s="14"/>
      <c r="I17" s="14"/>
      <c r="J17" s="14"/>
      <c r="L17" s="14"/>
      <c r="M17" s="4"/>
      <c r="O17" s="3"/>
    </row>
    <row r="18" spans="1:16" x14ac:dyDescent="0.2">
      <c r="B18" s="1" t="s">
        <v>25</v>
      </c>
      <c r="C18" s="1" t="s">
        <v>5</v>
      </c>
      <c r="D18" s="9" t="s">
        <v>26</v>
      </c>
      <c r="F18" s="10">
        <v>0.95631350412191529</v>
      </c>
      <c r="G18" s="10">
        <v>0.64611575639667873</v>
      </c>
      <c r="H18" s="10">
        <v>0.9820337650681209</v>
      </c>
      <c r="I18" s="37">
        <v>1.1607095447980937</v>
      </c>
      <c r="J18" s="37"/>
      <c r="L18" s="10">
        <v>7.8820753125636118</v>
      </c>
      <c r="M18" s="11">
        <f t="shared" ref="M18" si="1">L18-I18</f>
        <v>6.7213657677655183</v>
      </c>
      <c r="N18" s="39"/>
      <c r="O18" s="3"/>
    </row>
    <row r="19" spans="1:16" ht="3" customHeight="1" x14ac:dyDescent="0.2">
      <c r="F19" s="14"/>
      <c r="G19" s="14"/>
      <c r="H19" s="14"/>
      <c r="I19" s="14"/>
      <c r="J19" s="14"/>
      <c r="L19" s="14"/>
      <c r="M19" s="4"/>
      <c r="O19" s="3"/>
    </row>
    <row r="20" spans="1:16" ht="15" x14ac:dyDescent="0.25">
      <c r="B20" s="50" t="s">
        <v>27</v>
      </c>
      <c r="C20" s="50"/>
      <c r="D20" s="50"/>
      <c r="F20" s="51">
        <f>F15+F18</f>
        <v>87.307709639668957</v>
      </c>
      <c r="G20" s="51">
        <f t="shared" ref="G20:I20" si="2">G15+G18</f>
        <v>103.92715828390841</v>
      </c>
      <c r="H20" s="51">
        <f t="shared" si="2"/>
        <v>127.62731224040131</v>
      </c>
      <c r="I20" s="51">
        <f t="shared" si="2"/>
        <v>149.25630801827822</v>
      </c>
      <c r="J20" s="52"/>
      <c r="L20" s="12">
        <f t="shared" ref="L20:M20" si="3">L15+L18</f>
        <v>236.67366607636887</v>
      </c>
      <c r="M20" s="12">
        <f t="shared" si="3"/>
        <v>87.417358058090656</v>
      </c>
      <c r="N20" s="22"/>
      <c r="O20" s="3"/>
    </row>
    <row r="21" spans="1:16" x14ac:dyDescent="0.2">
      <c r="B21" s="53" t="s">
        <v>41</v>
      </c>
      <c r="C21" s="53"/>
      <c r="D21" s="53"/>
      <c r="E21" s="54"/>
      <c r="F21" s="55"/>
      <c r="G21" s="57">
        <v>0.19035488060367434</v>
      </c>
      <c r="H21" s="57">
        <v>0.22804581928189327</v>
      </c>
      <c r="I21" s="57">
        <v>0.16946996217499355</v>
      </c>
      <c r="J21" s="56"/>
      <c r="L21" s="14"/>
      <c r="M21" s="4"/>
      <c r="O21" s="3"/>
    </row>
    <row r="22" spans="1:16" x14ac:dyDescent="0.2">
      <c r="F22" s="14"/>
      <c r="G22" s="14"/>
      <c r="H22" s="14"/>
      <c r="I22" s="22"/>
      <c r="L22" s="26"/>
      <c r="M22" s="4"/>
      <c r="O22" s="3"/>
    </row>
    <row r="23" spans="1:16" x14ac:dyDescent="0.2">
      <c r="F23" s="14"/>
      <c r="G23" s="14"/>
      <c r="H23" s="14"/>
      <c r="I23" s="22"/>
      <c r="J23" s="4"/>
      <c r="L23" s="26"/>
      <c r="M23" s="4"/>
      <c r="O23" s="3"/>
    </row>
    <row r="24" spans="1:16" x14ac:dyDescent="0.2">
      <c r="A24" s="48" t="s">
        <v>31</v>
      </c>
      <c r="B24" s="1" t="s">
        <v>38</v>
      </c>
      <c r="C24" s="1" t="s">
        <v>5</v>
      </c>
      <c r="D24" s="9" t="s">
        <v>26</v>
      </c>
      <c r="F24" s="79">
        <v>39.683129418914476</v>
      </c>
      <c r="G24" s="79">
        <v>42.024031719214385</v>
      </c>
      <c r="H24" s="79">
        <v>40.926771731006582</v>
      </c>
      <c r="I24" s="79">
        <v>38.243701290239471</v>
      </c>
      <c r="J24" s="80">
        <v>35.821154149578291</v>
      </c>
      <c r="K24" s="24"/>
      <c r="L24" s="31">
        <v>92.214611759767038</v>
      </c>
      <c r="M24" s="79">
        <f t="shared" ref="M24:M25" si="4">L24-I24</f>
        <v>53.970910469527567</v>
      </c>
      <c r="N24" s="3"/>
      <c r="O24" s="3"/>
      <c r="P24" s="13"/>
    </row>
    <row r="25" spans="1:16" x14ac:dyDescent="0.2">
      <c r="B25" s="1" t="s">
        <v>39</v>
      </c>
      <c r="C25" s="1" t="s">
        <v>5</v>
      </c>
      <c r="D25" s="9" t="s">
        <v>26</v>
      </c>
      <c r="F25" s="79">
        <v>35.553225014492199</v>
      </c>
      <c r="G25" s="79">
        <v>37.65050482680045</v>
      </c>
      <c r="H25" s="79">
        <v>36.66743892873756</v>
      </c>
      <c r="I25" s="79">
        <v>34.263601113848431</v>
      </c>
      <c r="J25" s="80">
        <v>32.093173406625091</v>
      </c>
      <c r="K25" s="24"/>
      <c r="L25" s="79">
        <v>107.42263762793338</v>
      </c>
      <c r="M25" s="79">
        <f t="shared" si="4"/>
        <v>73.15903651408496</v>
      </c>
      <c r="N25" s="3"/>
      <c r="O25" s="3"/>
      <c r="P25" s="39"/>
    </row>
    <row r="26" spans="1:16" ht="3" customHeight="1" x14ac:dyDescent="0.2">
      <c r="D26" s="9"/>
      <c r="F26" s="81"/>
      <c r="G26" s="81"/>
      <c r="H26" s="81"/>
      <c r="I26" s="81"/>
      <c r="J26" s="82"/>
      <c r="K26" s="24"/>
      <c r="L26" s="79">
        <v>0</v>
      </c>
      <c r="M26" s="79">
        <v>0</v>
      </c>
      <c r="O26" s="3"/>
    </row>
    <row r="27" spans="1:16" ht="15" x14ac:dyDescent="0.25">
      <c r="B27" s="16" t="s">
        <v>12</v>
      </c>
      <c r="C27" s="16"/>
      <c r="D27" s="17"/>
      <c r="E27" s="18"/>
      <c r="F27" s="46">
        <f>F24+F25</f>
        <v>75.236354433406675</v>
      </c>
      <c r="G27" s="46">
        <f t="shared" ref="G27:M27" si="5">G24+G25</f>
        <v>79.674536546014835</v>
      </c>
      <c r="H27" s="46">
        <f t="shared" si="5"/>
        <v>77.594210659744135</v>
      </c>
      <c r="I27" s="46">
        <f t="shared" si="5"/>
        <v>72.507302404087909</v>
      </c>
      <c r="J27" s="83">
        <f t="shared" si="5"/>
        <v>67.914327556203375</v>
      </c>
      <c r="K27" s="84"/>
      <c r="L27" s="46">
        <f t="shared" si="5"/>
        <v>199.63724938770042</v>
      </c>
      <c r="M27" s="46">
        <f t="shared" si="5"/>
        <v>127.12994698361253</v>
      </c>
      <c r="N27" s="14"/>
      <c r="O27" s="3"/>
    </row>
    <row r="28" spans="1:16" x14ac:dyDescent="0.2">
      <c r="F28" s="79"/>
      <c r="G28" s="79"/>
      <c r="H28" s="79"/>
      <c r="I28" s="79"/>
      <c r="J28" s="90"/>
      <c r="K28" s="24"/>
      <c r="L28" s="79"/>
      <c r="M28" s="79"/>
      <c r="O28" s="3"/>
    </row>
    <row r="29" spans="1:16" x14ac:dyDescent="0.2">
      <c r="B29" s="1" t="s">
        <v>13</v>
      </c>
      <c r="C29" s="1" t="s">
        <v>5</v>
      </c>
      <c r="D29" s="9" t="s">
        <v>26</v>
      </c>
      <c r="F29" s="79">
        <v>62.295812807981221</v>
      </c>
      <c r="G29" s="79">
        <v>77.140773947835967</v>
      </c>
      <c r="H29" s="79">
        <v>76.429979889362045</v>
      </c>
      <c r="I29" s="79">
        <v>59.939269560279385</v>
      </c>
      <c r="J29" s="80">
        <v>54.260290196144098</v>
      </c>
      <c r="K29" s="24"/>
      <c r="L29" s="79">
        <v>52.349170004917141</v>
      </c>
      <c r="M29" s="79">
        <f t="shared" ref="M29:M30" si="6">L29-I29</f>
        <v>-7.5900995553622437</v>
      </c>
      <c r="N29" s="3"/>
      <c r="O29" s="3"/>
    </row>
    <row r="30" spans="1:16" x14ac:dyDescent="0.2">
      <c r="B30" s="1" t="s">
        <v>14</v>
      </c>
      <c r="C30" s="1" t="s">
        <v>5</v>
      </c>
      <c r="D30" s="9" t="s">
        <v>26</v>
      </c>
      <c r="F30" s="79">
        <v>43.645956216197504</v>
      </c>
      <c r="G30" s="79">
        <v>58.335195849953962</v>
      </c>
      <c r="H30" s="79">
        <v>61.437605218169431</v>
      </c>
      <c r="I30" s="79">
        <v>58.62392073674426</v>
      </c>
      <c r="J30" s="80">
        <v>53.069564826986955</v>
      </c>
      <c r="K30" s="24"/>
      <c r="L30" s="79">
        <v>29.946967904120601</v>
      </c>
      <c r="M30" s="79">
        <f t="shared" si="6"/>
        <v>-28.676952832623659</v>
      </c>
      <c r="N30" s="3"/>
      <c r="O30" s="3"/>
    </row>
    <row r="31" spans="1:16" ht="3" customHeight="1" x14ac:dyDescent="0.2">
      <c r="D31" s="9"/>
      <c r="F31" s="79"/>
      <c r="G31" s="79"/>
      <c r="H31" s="79"/>
      <c r="I31" s="79"/>
      <c r="J31" s="80"/>
      <c r="K31" s="24"/>
      <c r="L31" s="79"/>
      <c r="M31" s="79">
        <v>0</v>
      </c>
      <c r="O31" s="3"/>
    </row>
    <row r="32" spans="1:16" ht="15" x14ac:dyDescent="0.25">
      <c r="B32" s="16" t="s">
        <v>15</v>
      </c>
      <c r="C32" s="16"/>
      <c r="D32" s="16"/>
      <c r="E32" s="18"/>
      <c r="F32" s="46">
        <f>F29+F30</f>
        <v>105.94176902417873</v>
      </c>
      <c r="G32" s="46">
        <f t="shared" ref="G32:J32" si="7">G29+G30</f>
        <v>135.47596979778993</v>
      </c>
      <c r="H32" s="46">
        <f t="shared" si="7"/>
        <v>137.86758510753148</v>
      </c>
      <c r="I32" s="46">
        <f t="shared" si="7"/>
        <v>118.56319029702365</v>
      </c>
      <c r="J32" s="83">
        <f t="shared" si="7"/>
        <v>107.32985502313105</v>
      </c>
      <c r="K32" s="84"/>
      <c r="L32" s="46">
        <f t="shared" ref="L32:M32" si="8">L29+L30</f>
        <v>82.296137909037739</v>
      </c>
      <c r="M32" s="46">
        <f t="shared" si="8"/>
        <v>-36.267052387985899</v>
      </c>
      <c r="N32" s="3"/>
      <c r="O32" s="3"/>
    </row>
    <row r="33" spans="1:16" x14ac:dyDescent="0.2">
      <c r="F33" s="79"/>
      <c r="G33" s="79"/>
      <c r="H33" s="79"/>
      <c r="I33" s="79"/>
      <c r="J33" s="90"/>
      <c r="K33" s="24"/>
      <c r="L33" s="79"/>
      <c r="M33" s="79"/>
      <c r="O33" s="3"/>
    </row>
    <row r="34" spans="1:16" x14ac:dyDescent="0.2">
      <c r="B34" s="1" t="s">
        <v>16</v>
      </c>
      <c r="C34" s="1" t="s">
        <v>5</v>
      </c>
      <c r="D34" s="9" t="s">
        <v>26</v>
      </c>
      <c r="F34" s="81">
        <v>13.09062655353749</v>
      </c>
      <c r="G34" s="81">
        <v>17.54381815195417</v>
      </c>
      <c r="H34" s="81">
        <v>26.295322638612063</v>
      </c>
      <c r="I34" s="81">
        <v>25.329855797978752</v>
      </c>
      <c r="J34" s="82">
        <v>18.508629731900413</v>
      </c>
      <c r="K34" s="24"/>
      <c r="L34" s="79">
        <v>54.864311214076508</v>
      </c>
      <c r="M34" s="79">
        <f t="shared" ref="M34" si="9">L34-I34</f>
        <v>29.534455416097757</v>
      </c>
      <c r="N34" s="3"/>
      <c r="O34" s="3"/>
    </row>
    <row r="35" spans="1:16" ht="3" customHeight="1" x14ac:dyDescent="0.2">
      <c r="D35" s="9"/>
      <c r="F35" s="15"/>
      <c r="G35" s="15"/>
      <c r="H35" s="15"/>
      <c r="I35" s="15"/>
      <c r="J35" s="68"/>
      <c r="L35" s="11"/>
      <c r="M35" s="11">
        <v>0</v>
      </c>
      <c r="O35" s="3"/>
    </row>
    <row r="36" spans="1:16" x14ac:dyDescent="0.2">
      <c r="I36" s="4"/>
      <c r="J36" s="90">
        <f>J34/I34-1</f>
        <v>-0.26929589021279199</v>
      </c>
      <c r="O36" s="3"/>
    </row>
    <row r="37" spans="1:16" ht="15" x14ac:dyDescent="0.25">
      <c r="B37" s="50" t="s">
        <v>17</v>
      </c>
      <c r="C37" s="50"/>
      <c r="D37" s="50"/>
      <c r="F37" s="51">
        <f>F27+F32+F34</f>
        <v>194.2687500111229</v>
      </c>
      <c r="G37" s="51">
        <f t="shared" ref="G37:M37" si="10">G27+G32+G34</f>
        <v>232.69432449575891</v>
      </c>
      <c r="H37" s="51">
        <f t="shared" si="10"/>
        <v>241.7571184058877</v>
      </c>
      <c r="I37" s="51">
        <f t="shared" si="10"/>
        <v>216.40034849909031</v>
      </c>
      <c r="J37" s="71">
        <f t="shared" si="10"/>
        <v>193.75281231123483</v>
      </c>
      <c r="L37" s="12">
        <f t="shared" si="10"/>
        <v>336.79769851081466</v>
      </c>
      <c r="M37" s="12">
        <f t="shared" si="10"/>
        <v>120.39735001172438</v>
      </c>
      <c r="O37" s="3"/>
    </row>
    <row r="38" spans="1:16" x14ac:dyDescent="0.2">
      <c r="B38" s="53" t="s">
        <v>41</v>
      </c>
      <c r="C38" s="53"/>
      <c r="D38" s="53"/>
      <c r="E38" s="54"/>
      <c r="F38" s="55"/>
      <c r="G38" s="57">
        <f>G37/F37-1</f>
        <v>0.19779596297621693</v>
      </c>
      <c r="H38" s="57">
        <f>H37/G37-1</f>
        <v>3.894720651123551E-2</v>
      </c>
      <c r="I38" s="57">
        <f>I37/H37-1</f>
        <v>-0.10488530833754284</v>
      </c>
      <c r="J38" s="72">
        <f>J37/I37-1</f>
        <v>-0.1046557288143678</v>
      </c>
      <c r="L38" s="4"/>
      <c r="M38" s="4"/>
      <c r="O38" s="3"/>
    </row>
    <row r="39" spans="1:16" x14ac:dyDescent="0.2">
      <c r="H39" s="4"/>
      <c r="I39" s="4"/>
      <c r="J39" s="73"/>
      <c r="K39" s="45"/>
      <c r="L39" s="4"/>
      <c r="M39" s="4"/>
      <c r="O39" s="3"/>
    </row>
    <row r="40" spans="1:16" x14ac:dyDescent="0.2">
      <c r="A40" s="48" t="s">
        <v>32</v>
      </c>
      <c r="B40" s="19" t="s">
        <v>18</v>
      </c>
      <c r="C40" s="19" t="s">
        <v>5</v>
      </c>
      <c r="D40" s="9" t="s">
        <v>26</v>
      </c>
      <c r="E40" s="19"/>
      <c r="F40" s="43">
        <v>18.081066016256639</v>
      </c>
      <c r="G40" s="43">
        <v>21.997686352677601</v>
      </c>
      <c r="H40" s="43">
        <v>20.864111054169413</v>
      </c>
      <c r="I40" s="43">
        <v>22.10671190965796</v>
      </c>
      <c r="J40" s="85"/>
      <c r="K40" s="86"/>
      <c r="L40" s="87">
        <v>51.480776085944527</v>
      </c>
      <c r="M40" s="87">
        <f t="shared" ref="M40:M47" si="11">L40-I40</f>
        <v>29.374064176286566</v>
      </c>
      <c r="N40" s="3"/>
      <c r="O40" s="3"/>
      <c r="P40" s="14"/>
    </row>
    <row r="41" spans="1:16" x14ac:dyDescent="0.2">
      <c r="B41" s="19" t="s">
        <v>19</v>
      </c>
      <c r="C41" s="19" t="s">
        <v>5</v>
      </c>
      <c r="D41" s="9" t="s">
        <v>26</v>
      </c>
      <c r="E41" s="19"/>
      <c r="F41" s="43">
        <v>20.169587005941903</v>
      </c>
      <c r="G41" s="43">
        <v>32.012000510881975</v>
      </c>
      <c r="H41" s="43">
        <v>40.551285184508345</v>
      </c>
      <c r="I41" s="43">
        <v>54.521209882105843</v>
      </c>
      <c r="J41" s="88">
        <v>52.961078797766774</v>
      </c>
      <c r="K41" s="86"/>
      <c r="L41" s="87">
        <v>121.93714003047614</v>
      </c>
      <c r="M41" s="87">
        <f t="shared" si="11"/>
        <v>67.415930148370308</v>
      </c>
      <c r="N41" s="3"/>
      <c r="O41" s="3"/>
      <c r="P41" s="14"/>
    </row>
    <row r="42" spans="1:16" x14ac:dyDescent="0.2">
      <c r="B42" s="19" t="s">
        <v>20</v>
      </c>
      <c r="C42" s="19" t="s">
        <v>5</v>
      </c>
      <c r="D42" s="9" t="s">
        <v>26</v>
      </c>
      <c r="E42" s="19"/>
      <c r="F42" s="43">
        <v>26.029739620008666</v>
      </c>
      <c r="G42" s="43">
        <v>40.716273431365273</v>
      </c>
      <c r="H42" s="43">
        <v>45.23701698464675</v>
      </c>
      <c r="I42" s="43">
        <v>35.577539918205439</v>
      </c>
      <c r="J42" s="88">
        <v>44.309421640757179</v>
      </c>
      <c r="K42" s="86"/>
      <c r="L42" s="87">
        <v>62.631493053888377</v>
      </c>
      <c r="M42" s="87">
        <f t="shared" si="11"/>
        <v>27.053953135682939</v>
      </c>
      <c r="N42" s="3"/>
      <c r="O42" s="3"/>
      <c r="P42" s="3"/>
    </row>
    <row r="43" spans="1:16" x14ac:dyDescent="0.2">
      <c r="B43" s="19" t="s">
        <v>21</v>
      </c>
      <c r="C43" s="19" t="s">
        <v>5</v>
      </c>
      <c r="D43" s="9" t="s">
        <v>26</v>
      </c>
      <c r="E43" s="19"/>
      <c r="F43" s="20">
        <v>1.2222188029052596</v>
      </c>
      <c r="G43" s="20">
        <v>1.2040188085542993</v>
      </c>
      <c r="H43" s="20">
        <v>1.7977457649669495</v>
      </c>
      <c r="I43" s="20">
        <v>2.9340795313748709</v>
      </c>
      <c r="J43" s="74"/>
      <c r="K43" s="89"/>
      <c r="L43" s="40">
        <v>10.830365413228817</v>
      </c>
      <c r="M43" s="40">
        <f t="shared" si="11"/>
        <v>7.8962858818539461</v>
      </c>
      <c r="N43" s="3"/>
      <c r="O43" s="3"/>
    </row>
    <row r="44" spans="1:16" x14ac:dyDescent="0.2">
      <c r="B44" s="19" t="s">
        <v>22</v>
      </c>
      <c r="C44" s="19" t="s">
        <v>5</v>
      </c>
      <c r="D44" s="9" t="s">
        <v>26</v>
      </c>
      <c r="E44" s="19"/>
      <c r="F44" s="20">
        <v>7.8592882292683561E-2</v>
      </c>
      <c r="G44" s="20">
        <v>7.2434970563253639E-2</v>
      </c>
      <c r="H44" s="20">
        <v>0.11799441889182745</v>
      </c>
      <c r="I44" s="20">
        <v>6.6070702319999994E-2</v>
      </c>
      <c r="J44" s="74"/>
      <c r="K44" s="89"/>
      <c r="L44" s="40">
        <v>4.7207218192421871</v>
      </c>
      <c r="M44" s="40">
        <f t="shared" si="11"/>
        <v>4.6546511169221869</v>
      </c>
      <c r="N44" s="3"/>
      <c r="O44" s="3"/>
    </row>
    <row r="45" spans="1:16" x14ac:dyDescent="0.2">
      <c r="B45" s="19" t="s">
        <v>23</v>
      </c>
      <c r="C45" s="19" t="s">
        <v>5</v>
      </c>
      <c r="D45" s="9" t="s">
        <v>26</v>
      </c>
      <c r="E45" s="19"/>
      <c r="F45" s="20">
        <v>8.016737849299177E-2</v>
      </c>
      <c r="G45" s="20">
        <v>0.11819764960083297</v>
      </c>
      <c r="H45" s="20">
        <v>0.19257285640350005</v>
      </c>
      <c r="I45" s="20">
        <v>1.0001470478713534</v>
      </c>
      <c r="J45" s="74">
        <v>0.92432268895480263</v>
      </c>
      <c r="K45" s="89"/>
      <c r="L45" s="40">
        <v>7.6613397826033856</v>
      </c>
      <c r="M45" s="40">
        <f t="shared" si="11"/>
        <v>6.6611927347320323</v>
      </c>
      <c r="N45" s="3"/>
      <c r="O45" s="3"/>
      <c r="P45" s="11"/>
    </row>
    <row r="46" spans="1:16" x14ac:dyDescent="0.2">
      <c r="B46" s="19" t="s">
        <v>33</v>
      </c>
      <c r="C46" s="19" t="s">
        <v>5</v>
      </c>
      <c r="D46" s="9" t="s">
        <v>26</v>
      </c>
      <c r="E46" s="19"/>
      <c r="F46" s="20">
        <v>0.78391436081265886</v>
      </c>
      <c r="G46" s="20">
        <v>1.1800878077435413</v>
      </c>
      <c r="H46" s="20">
        <v>2.1090684043831227</v>
      </c>
      <c r="I46" s="20">
        <v>2.62</v>
      </c>
      <c r="J46" s="74"/>
      <c r="K46" s="89"/>
      <c r="L46" s="40">
        <v>4.3154809987081624</v>
      </c>
      <c r="M46" s="40">
        <f t="shared" si="11"/>
        <v>1.6954809987081623</v>
      </c>
      <c r="N46" s="3"/>
      <c r="O46" s="3"/>
      <c r="P46" s="11"/>
    </row>
    <row r="47" spans="1:16" x14ac:dyDescent="0.2">
      <c r="B47" s="19" t="s">
        <v>34</v>
      </c>
      <c r="C47" s="19" t="s">
        <v>5</v>
      </c>
      <c r="D47" s="9" t="s">
        <v>26</v>
      </c>
      <c r="E47" s="19"/>
      <c r="F47" s="20">
        <v>0</v>
      </c>
      <c r="G47" s="20">
        <v>0</v>
      </c>
      <c r="H47" s="20">
        <v>0</v>
      </c>
      <c r="I47" s="20">
        <v>1.45446E-2</v>
      </c>
      <c r="J47" s="20"/>
      <c r="K47" s="89"/>
      <c r="L47" s="40">
        <v>0.45576077171875001</v>
      </c>
      <c r="M47" s="40">
        <f t="shared" si="11"/>
        <v>0.44121617171874999</v>
      </c>
      <c r="N47" s="44"/>
      <c r="O47" s="3"/>
    </row>
    <row r="48" spans="1:16" ht="3" customHeight="1" x14ac:dyDescent="0.2">
      <c r="M48" s="1">
        <v>0</v>
      </c>
      <c r="O48" s="3"/>
    </row>
    <row r="49" spans="2:17" ht="15" x14ac:dyDescent="0.25">
      <c r="B49" s="50" t="s">
        <v>24</v>
      </c>
      <c r="C49" s="50"/>
      <c r="D49" s="50"/>
      <c r="F49" s="51">
        <f>SUM(F40:F48)</f>
        <v>66.445286066710793</v>
      </c>
      <c r="G49" s="51">
        <f t="shared" ref="G49:I49" si="12">SUM(G40:G48)</f>
        <v>97.300699531386769</v>
      </c>
      <c r="H49" s="51">
        <f t="shared" si="12"/>
        <v>110.86979466796991</v>
      </c>
      <c r="I49" s="51">
        <f t="shared" si="12"/>
        <v>118.84030359153549</v>
      </c>
      <c r="J49" s="51"/>
      <c r="L49" s="12">
        <f>SUM(L40:L48)</f>
        <v>264.03307795581031</v>
      </c>
      <c r="M49" s="12">
        <f>SUM(M40:M48)</f>
        <v>145.19277436427487</v>
      </c>
      <c r="O49" s="3"/>
      <c r="P49" s="3"/>
      <c r="Q49" s="11"/>
    </row>
    <row r="50" spans="2:17" x14ac:dyDescent="0.2">
      <c r="B50" s="53" t="s">
        <v>41</v>
      </c>
      <c r="C50" s="53"/>
      <c r="D50" s="53"/>
      <c r="E50" s="54"/>
      <c r="F50" s="55"/>
      <c r="G50" s="57">
        <f>G49/F49-1</f>
        <v>0.46437325040180077</v>
      </c>
      <c r="H50" s="57">
        <f>H49/G49-1</f>
        <v>0.13945526807036046</v>
      </c>
      <c r="I50" s="57">
        <f>I49/H49-1</f>
        <v>7.1890716019051393E-2</v>
      </c>
      <c r="J50" s="57"/>
      <c r="L50" s="14"/>
      <c r="M50" s="4"/>
      <c r="O50" s="3"/>
    </row>
    <row r="51" spans="2:17" ht="15" thickBot="1" x14ac:dyDescent="0.25">
      <c r="F51" s="14"/>
      <c r="G51" s="3"/>
      <c r="H51" s="3"/>
      <c r="I51" s="3"/>
      <c r="J51" s="14"/>
      <c r="L51" s="14"/>
      <c r="M51" s="4"/>
      <c r="O51" s="3"/>
    </row>
    <row r="52" spans="2:17" ht="15.75" thickTop="1" x14ac:dyDescent="0.25">
      <c r="B52" s="58" t="s">
        <v>46</v>
      </c>
      <c r="C52" s="58"/>
      <c r="D52" s="58"/>
      <c r="F52" s="59">
        <f>F20+F37+F49</f>
        <v>348.02174571750265</v>
      </c>
      <c r="G52" s="59">
        <f t="shared" ref="G52:I52" si="13">G20+G37+G49</f>
        <v>433.92218231105409</v>
      </c>
      <c r="H52" s="59">
        <f t="shared" si="13"/>
        <v>480.25422531425892</v>
      </c>
      <c r="I52" s="59">
        <f t="shared" si="13"/>
        <v>484.49696010890403</v>
      </c>
      <c r="J52" s="59"/>
      <c r="L52" s="21">
        <f t="shared" ref="L52:M52" si="14">L20+L37+L49</f>
        <v>837.50444254299384</v>
      </c>
      <c r="M52" s="21">
        <f t="shared" si="14"/>
        <v>353.00748243408987</v>
      </c>
      <c r="O52" s="3"/>
      <c r="P52" s="35"/>
      <c r="Q52" s="35"/>
    </row>
    <row r="53" spans="2:17" x14ac:dyDescent="0.2">
      <c r="B53" s="60" t="s">
        <v>41</v>
      </c>
      <c r="C53" s="60"/>
      <c r="D53" s="60"/>
      <c r="F53" s="61"/>
      <c r="G53" s="62">
        <f>G52/F52-1</f>
        <v>0.246824911519405</v>
      </c>
      <c r="H53" s="62">
        <f t="shared" ref="H53:I53" si="15">H52/G52-1</f>
        <v>0.10677500457902855</v>
      </c>
      <c r="I53" s="62">
        <f t="shared" si="15"/>
        <v>8.834351830780518E-3</v>
      </c>
      <c r="J53" s="62"/>
      <c r="L53" s="4"/>
      <c r="M53" s="36"/>
      <c r="O53" s="3"/>
      <c r="P53" s="35"/>
      <c r="Q53" s="35"/>
    </row>
    <row r="54" spans="2:17" x14ac:dyDescent="0.2">
      <c r="F54" s="40"/>
      <c r="G54" s="26"/>
      <c r="H54" s="26"/>
      <c r="I54" s="64"/>
      <c r="J54" s="4"/>
      <c r="L54" s="3"/>
      <c r="O54" s="3"/>
      <c r="P54" s="35"/>
      <c r="Q54" s="35"/>
    </row>
    <row r="55" spans="2:17" x14ac:dyDescent="0.2">
      <c r="F55" s="40"/>
      <c r="G55" s="26"/>
      <c r="H55" s="26"/>
      <c r="I55" s="64"/>
      <c r="J55" s="4"/>
      <c r="L55" s="3"/>
      <c r="O55" s="3"/>
      <c r="P55" s="35"/>
      <c r="Q55" s="35"/>
    </row>
    <row r="56" spans="2:17" x14ac:dyDescent="0.2">
      <c r="B56" s="1" t="s">
        <v>40</v>
      </c>
      <c r="F56" s="15">
        <v>4.6671485086279061</v>
      </c>
      <c r="G56" s="20">
        <v>5.3930393848819005</v>
      </c>
      <c r="H56" s="20">
        <v>10.979739357553569</v>
      </c>
      <c r="I56" s="20">
        <v>13.899901431143642</v>
      </c>
      <c r="J56" s="63"/>
      <c r="L56" s="20">
        <v>4.6290208877837493</v>
      </c>
      <c r="M56" s="20">
        <v>-9.2708805433598922</v>
      </c>
      <c r="O56" s="3"/>
      <c r="P56" s="35"/>
      <c r="Q56" s="35"/>
    </row>
    <row r="57" spans="2:17" x14ac:dyDescent="0.2">
      <c r="B57" s="32" t="s">
        <v>44</v>
      </c>
      <c r="C57" s="32"/>
      <c r="D57" s="33"/>
      <c r="E57" s="32"/>
      <c r="F57" s="34">
        <v>4.6671485086279061</v>
      </c>
      <c r="G57" s="34">
        <v>5.3930393848819005</v>
      </c>
      <c r="H57" s="34">
        <v>10.479891370943525</v>
      </c>
      <c r="I57" s="34">
        <v>12.546026635379063</v>
      </c>
      <c r="J57" s="68">
        <v>11.162759370303739</v>
      </c>
      <c r="L57" s="34">
        <v>1.7890262429295787</v>
      </c>
      <c r="M57" s="34">
        <v>-10.757000392449484</v>
      </c>
      <c r="O57" s="3"/>
      <c r="P57" s="35"/>
      <c r="Q57" s="35"/>
    </row>
    <row r="58" spans="2:17" ht="15" thickBot="1" x14ac:dyDescent="0.25">
      <c r="F58" s="40"/>
      <c r="G58" s="26"/>
      <c r="H58" s="26"/>
      <c r="I58" s="64"/>
      <c r="J58" s="4"/>
      <c r="L58" s="3"/>
      <c r="O58" s="3"/>
      <c r="P58" s="35"/>
      <c r="Q58" s="35"/>
    </row>
    <row r="59" spans="2:17" ht="15.75" thickTop="1" x14ac:dyDescent="0.25">
      <c r="B59" s="58" t="s">
        <v>45</v>
      </c>
      <c r="C59" s="58"/>
      <c r="D59" s="58"/>
      <c r="F59" s="59">
        <f>F52+F56</f>
        <v>352.68889422613057</v>
      </c>
      <c r="G59" s="59">
        <f t="shared" ref="G59:I59" si="16">G52+G56</f>
        <v>439.31522169593597</v>
      </c>
      <c r="H59" s="59">
        <f t="shared" si="16"/>
        <v>491.23396467181249</v>
      </c>
      <c r="I59" s="59">
        <f t="shared" si="16"/>
        <v>498.39686154004767</v>
      </c>
      <c r="J59" s="59"/>
      <c r="L59" s="21">
        <f>L52+L56</f>
        <v>842.13346343077762</v>
      </c>
      <c r="M59" s="21">
        <f>M52+M56</f>
        <v>343.73660189072996</v>
      </c>
      <c r="O59" s="3"/>
      <c r="P59" s="35"/>
      <c r="Q59" s="35"/>
    </row>
    <row r="60" spans="2:17" x14ac:dyDescent="0.2">
      <c r="B60" s="60" t="s">
        <v>41</v>
      </c>
      <c r="C60" s="60"/>
      <c r="D60" s="60"/>
      <c r="F60" s="76"/>
      <c r="G60" s="62">
        <f>G59/F59-1</f>
        <v>0.24561682799760609</v>
      </c>
      <c r="H60" s="62">
        <f t="shared" ref="H60" si="17">H59/G59-1</f>
        <v>0.11818107001949296</v>
      </c>
      <c r="I60" s="62">
        <f t="shared" ref="I60" si="18">I59/H59-1</f>
        <v>1.4581436511664325E-2</v>
      </c>
      <c r="J60" s="77"/>
      <c r="L60" s="4"/>
      <c r="M60" s="4"/>
      <c r="N60" s="63"/>
      <c r="O60" s="3"/>
      <c r="P60" s="35"/>
      <c r="Q60" s="35"/>
    </row>
    <row r="61" spans="2:17" x14ac:dyDescent="0.2">
      <c r="B61" s="3"/>
      <c r="C61" s="3"/>
      <c r="D61" s="3"/>
      <c r="E61" s="3"/>
      <c r="F61" s="3"/>
      <c r="G61" s="3"/>
      <c r="H61" s="3"/>
      <c r="I61" s="3"/>
      <c r="J61" s="3"/>
      <c r="L61" s="3"/>
      <c r="M61" s="3"/>
      <c r="O61" s="35"/>
      <c r="P61" s="35"/>
      <c r="Q61" s="35"/>
    </row>
    <row r="62" spans="2:17" x14ac:dyDescent="0.2">
      <c r="B62" s="3"/>
      <c r="C62" s="3"/>
      <c r="D62" s="3"/>
      <c r="E62" s="3"/>
      <c r="F62" s="3"/>
      <c r="G62" s="3"/>
      <c r="H62" s="3"/>
      <c r="I62" s="3"/>
      <c r="J62" s="3"/>
      <c r="L62" s="75"/>
      <c r="M62" s="3"/>
      <c r="O62" s="35"/>
      <c r="P62" s="35"/>
      <c r="Q62" s="35"/>
    </row>
    <row r="63" spans="2:17" x14ac:dyDescent="0.2">
      <c r="B63" s="3"/>
      <c r="C63" s="3"/>
      <c r="D63" s="3"/>
      <c r="E63" s="3"/>
      <c r="F63" s="3"/>
      <c r="G63" s="3"/>
      <c r="H63" s="3"/>
      <c r="I63" s="3"/>
      <c r="J63" s="3"/>
      <c r="L63" s="3"/>
      <c r="M63" s="3"/>
      <c r="O63" s="35"/>
      <c r="P63" s="35"/>
      <c r="Q63" s="35"/>
    </row>
    <row r="64" spans="2:17" x14ac:dyDescent="0.2">
      <c r="B64" s="3"/>
      <c r="C64" s="3"/>
      <c r="D64" s="3"/>
      <c r="E64" s="3"/>
      <c r="F64" s="3"/>
      <c r="G64" s="3"/>
      <c r="H64" s="3"/>
      <c r="I64" s="41"/>
      <c r="J64" s="3"/>
      <c r="L64" s="3"/>
      <c r="M64" s="3"/>
      <c r="O64" s="35"/>
      <c r="P64" s="35"/>
      <c r="Q64" s="35"/>
    </row>
    <row r="65" spans="2:17" x14ac:dyDescent="0.2">
      <c r="B65" s="1" t="s">
        <v>35</v>
      </c>
      <c r="D65" s="47">
        <v>17193.8</v>
      </c>
      <c r="H65" s="22"/>
      <c r="I65" s="3"/>
      <c r="J65" s="3"/>
      <c r="L65" s="22"/>
      <c r="M65" s="22"/>
      <c r="O65" s="35"/>
      <c r="P65" s="35"/>
      <c r="Q65" s="35"/>
    </row>
    <row r="66" spans="2:17" x14ac:dyDescent="0.2">
      <c r="I66" s="4"/>
      <c r="J66" s="40"/>
      <c r="O66" s="22"/>
    </row>
    <row r="67" spans="2:17" ht="15" x14ac:dyDescent="0.25">
      <c r="B67" s="18" t="s">
        <v>43</v>
      </c>
      <c r="G67" s="41"/>
      <c r="H67" s="41"/>
      <c r="I67" s="41"/>
      <c r="J67" s="41"/>
      <c r="L67" s="41"/>
      <c r="O67" s="22"/>
    </row>
    <row r="68" spans="2:17" x14ac:dyDescent="0.2">
      <c r="B68" s="70" t="s">
        <v>48</v>
      </c>
      <c r="G68" s="4"/>
      <c r="H68" s="4"/>
      <c r="I68" s="4"/>
      <c r="J68" s="4"/>
      <c r="L68" s="42"/>
      <c r="O68" s="22"/>
    </row>
    <row r="69" spans="2:17" x14ac:dyDescent="0.2">
      <c r="I69" s="4"/>
      <c r="J69" s="4"/>
    </row>
    <row r="70" spans="2:17" x14ac:dyDescent="0.2">
      <c r="I70" s="4"/>
    </row>
    <row r="71" spans="2:17" x14ac:dyDescent="0.2">
      <c r="C71" s="4"/>
      <c r="L71" s="4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_ip_UnifiedCompliancePolicyProperties xmlns="http://schemas.microsoft.com/sharepoint/v3" xsi:nil="true"/>
    <TaxCatchAll xmlns="2a193445-8f29-4d28-b3a3-ce6182a987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20" ma:contentTypeDescription="Crée un document." ma:contentTypeScope="" ma:versionID="30fe95e58db8b7b2ca9ceb81231135c3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33110d45108f9c3a8d0b17f94a7edbf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3B5A7-0473-41E0-BF85-74C510A5D7B1}">
  <ds:schemaRefs>
    <ds:schemaRef ds:uri="6d25fa36-6e92-4a8c-bcd7-8d2e2e5dc1cc"/>
    <ds:schemaRef ds:uri="http://purl.org/dc/terms/"/>
    <ds:schemaRef ds:uri="http://purl.org/dc/elements/1.1/"/>
    <ds:schemaRef ds:uri="http://purl.org/dc/dcmitype/"/>
    <ds:schemaRef ds:uri="2a193445-8f29-4d28-b3a3-ce6182a987ad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F9C792-2E40-476A-8628-C1B9D9B6B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fa36-6e92-4a8c-bcd7-8d2e2e5dc1cc"/>
    <ds:schemaRef ds:uri="2a193445-8f29-4d28-b3a3-ce6182a98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E98C41-44F2-4780-BADD-E7D332E7D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CALIPEL</dc:creator>
  <cp:lastModifiedBy>Clara CALIPEL</cp:lastModifiedBy>
  <cp:lastPrinted>2025-04-25T09:46:03Z</cp:lastPrinted>
  <dcterms:created xsi:type="dcterms:W3CDTF">2025-04-04T09:15:46Z</dcterms:created>
  <dcterms:modified xsi:type="dcterms:W3CDTF">2025-06-05T13:01:45Z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MediaServiceImageTags">
    <vt:lpwstr/>
  </property>
</Properties>
</file>