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Panorama/Edition 2021/2021 Rapport Panorama/Annexes/"/>
    </mc:Choice>
  </mc:AlternateContent>
  <xr:revisionPtr revIDLastSave="22" documentId="8_{D5DD2E7A-F669-4E27-A7C1-5C5A9AF8E6D0}" xr6:coauthVersionLast="47" xr6:coauthVersionMax="47" xr10:uidLastSave="{58E6837E-AF9C-4F93-AA2B-A52204B3CC99}"/>
  <bookViews>
    <workbookView xWindow="-120" yWindow="-120" windowWidth="29040" windowHeight="15840" xr2:uid="{81053DCD-5BDF-446E-90F7-15CED748B0AD}"/>
  </bookViews>
  <sheets>
    <sheet name="Annexe 2" sheetId="1" r:id="rId1"/>
  </sheets>
  <definedNames>
    <definedName name="currentYear">#REF!</definedName>
    <definedName name="currentYear3">#REF!</definedName>
    <definedName name="currentYearBis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M43" i="1"/>
  <c r="L43" i="1"/>
  <c r="K43" i="1"/>
  <c r="J43" i="1"/>
  <c r="I43" i="1"/>
  <c r="H43" i="1"/>
  <c r="G43" i="1"/>
  <c r="F43" i="1"/>
  <c r="E43" i="1"/>
  <c r="D43" i="1"/>
  <c r="M54" i="1"/>
  <c r="L54" i="1"/>
  <c r="K54" i="1"/>
  <c r="J54" i="1"/>
  <c r="I54" i="1"/>
  <c r="H54" i="1"/>
  <c r="G54" i="1"/>
  <c r="F54" i="1"/>
  <c r="E54" i="1"/>
  <c r="D54" i="1"/>
  <c r="M60" i="1"/>
  <c r="L60" i="1"/>
  <c r="K60" i="1"/>
  <c r="J60" i="1"/>
  <c r="I60" i="1"/>
  <c r="H60" i="1"/>
  <c r="G60" i="1"/>
  <c r="F60" i="1"/>
  <c r="E60" i="1"/>
  <c r="D60" i="1"/>
  <c r="M40" i="1"/>
  <c r="L40" i="1"/>
  <c r="K40" i="1"/>
  <c r="J40" i="1"/>
  <c r="I40" i="1"/>
  <c r="H40" i="1"/>
  <c r="G40" i="1"/>
  <c r="F40" i="1"/>
  <c r="E40" i="1"/>
  <c r="D40" i="1"/>
  <c r="M18" i="1"/>
  <c r="L18" i="1"/>
  <c r="K18" i="1"/>
  <c r="J18" i="1"/>
  <c r="I18" i="1"/>
  <c r="H18" i="1"/>
  <c r="G18" i="1"/>
  <c r="F18" i="1"/>
  <c r="D18" i="1"/>
  <c r="M36" i="1"/>
  <c r="L36" i="1"/>
  <c r="K36" i="1"/>
  <c r="J36" i="1"/>
  <c r="I36" i="1"/>
  <c r="H36" i="1"/>
  <c r="G36" i="1"/>
  <c r="F36" i="1"/>
  <c r="E36" i="1"/>
  <c r="D36" i="1"/>
  <c r="M32" i="1"/>
  <c r="L32" i="1"/>
  <c r="K32" i="1"/>
  <c r="K31" i="1" s="1"/>
  <c r="J32" i="1"/>
  <c r="I32" i="1"/>
  <c r="H32" i="1"/>
  <c r="G32" i="1"/>
  <c r="G31" i="1" s="1"/>
  <c r="F32" i="1"/>
  <c r="E32" i="1"/>
  <c r="D32" i="1"/>
  <c r="M27" i="1"/>
  <c r="L27" i="1"/>
  <c r="K27" i="1"/>
  <c r="J27" i="1"/>
  <c r="I27" i="1"/>
  <c r="H27" i="1"/>
  <c r="G27" i="1"/>
  <c r="F27" i="1"/>
  <c r="E27" i="1"/>
  <c r="D27" i="1"/>
  <c r="M23" i="1"/>
  <c r="L23" i="1"/>
  <c r="K23" i="1"/>
  <c r="J23" i="1"/>
  <c r="I23" i="1"/>
  <c r="H23" i="1"/>
  <c r="G23" i="1"/>
  <c r="F23" i="1"/>
  <c r="E23" i="1"/>
  <c r="D23" i="1"/>
  <c r="M14" i="1"/>
  <c r="L14" i="1"/>
  <c r="K14" i="1"/>
  <c r="J14" i="1"/>
  <c r="I14" i="1"/>
  <c r="H14" i="1"/>
  <c r="G14" i="1"/>
  <c r="F14" i="1"/>
  <c r="E14" i="1"/>
  <c r="E13" i="1" s="1"/>
  <c r="D14" i="1"/>
  <c r="M7" i="1"/>
  <c r="M6" i="1" s="1"/>
  <c r="L7" i="1"/>
  <c r="L6" i="1" s="1"/>
  <c r="K7" i="1"/>
  <c r="J7" i="1"/>
  <c r="J6" i="1" s="1"/>
  <c r="I7" i="1"/>
  <c r="I6" i="1" s="1"/>
  <c r="H7" i="1"/>
  <c r="H6" i="1" s="1"/>
  <c r="G7" i="1"/>
  <c r="G6" i="1" s="1"/>
  <c r="F7" i="1"/>
  <c r="F6" i="1" s="1"/>
  <c r="E7" i="1"/>
  <c r="E6" i="1" s="1"/>
  <c r="D7" i="1"/>
  <c r="D6" i="1" s="1"/>
  <c r="K6" i="1"/>
  <c r="D64" i="1" l="1"/>
  <c r="D31" i="1"/>
  <c r="H31" i="1"/>
  <c r="L31" i="1"/>
  <c r="F31" i="1"/>
  <c r="J31" i="1"/>
  <c r="G13" i="1"/>
  <c r="K13" i="1"/>
  <c r="E31" i="1"/>
  <c r="I31" i="1"/>
  <c r="M31" i="1"/>
  <c r="F13" i="1"/>
  <c r="J13" i="1"/>
  <c r="H64" i="1"/>
  <c r="L64" i="1"/>
  <c r="F64" i="1"/>
  <c r="J64" i="1"/>
  <c r="D13" i="1"/>
  <c r="H13" i="1"/>
  <c r="L13" i="1"/>
  <c r="I64" i="1"/>
  <c r="M64" i="1"/>
  <c r="K64" i="1"/>
  <c r="G64" i="1"/>
  <c r="I13" i="1"/>
  <c r="M13" i="1"/>
  <c r="E64" i="1"/>
</calcChain>
</file>

<file path=xl/sharedStrings.xml><?xml version="1.0" encoding="utf-8"?>
<sst xmlns="http://schemas.openxmlformats.org/spreadsheetml/2006/main" count="107" uniqueCount="95">
  <si>
    <t>Panorama des financements climat - Edition 2021</t>
  </si>
  <si>
    <t>(principales sources)</t>
  </si>
  <si>
    <t>Rénovation énergétique des logements</t>
  </si>
  <si>
    <t>Rénovation énergétique des logements privés</t>
  </si>
  <si>
    <t>Equipements de chauffage performants</t>
  </si>
  <si>
    <t>Uniclima, Observ'ER, Marchés &amp; Emplois</t>
  </si>
  <si>
    <t>Isolation des ouvertures</t>
  </si>
  <si>
    <t>OPEN, UFME</t>
  </si>
  <si>
    <t>Isolation des murs, toitures et façades</t>
  </si>
  <si>
    <t>OPEN, Marchés &amp; Emplois</t>
  </si>
  <si>
    <t>Logements collectifs</t>
  </si>
  <si>
    <t>OPEN</t>
  </si>
  <si>
    <t>Rénovation énergétique des logements sociaux</t>
  </si>
  <si>
    <t>Voitures particulières électriques</t>
  </si>
  <si>
    <t>AVERE, CGDD, La Revue automobile</t>
  </si>
  <si>
    <t>Voitures particulières hybrides rechargeables</t>
  </si>
  <si>
    <t>Scooters électriques</t>
  </si>
  <si>
    <t>AVERE, Motoservices</t>
  </si>
  <si>
    <t>Véhicules utilitaires légers électriques</t>
  </si>
  <si>
    <t>AVERE, La Revue automobile</t>
  </si>
  <si>
    <t>Véhicules utilitaires légers GNV</t>
  </si>
  <si>
    <t>ACEA, Marchés et Emplois</t>
  </si>
  <si>
    <t>Poids lourds GNV</t>
  </si>
  <si>
    <t>AFGNV, IVECO, Europe Camions</t>
  </si>
  <si>
    <t>Bennes à ordures ménagères GNV</t>
  </si>
  <si>
    <t>Autocars et autobus électriques</t>
  </si>
  <si>
    <t>ACEA, CGDD</t>
  </si>
  <si>
    <t>Autocars et autobus hybrides</t>
  </si>
  <si>
    <t>Autocars et autobus GNV</t>
  </si>
  <si>
    <t>CGDD, Marchés et Emplois, Gaz Mobilité</t>
  </si>
  <si>
    <t>Equipements et aménagements cyclables</t>
  </si>
  <si>
    <t>Infrastructures cyclables</t>
  </si>
  <si>
    <t>Geovelo, Vertigo Lab et Inddigo</t>
  </si>
  <si>
    <t>Vélos de ville non électrifiés</t>
  </si>
  <si>
    <t>Univelo, Marchés et Emplois</t>
  </si>
  <si>
    <t>Vélos de ville à assistance électrique</t>
  </si>
  <si>
    <t>Bornes de recharge électrique</t>
  </si>
  <si>
    <t>AVERE</t>
  </si>
  <si>
    <t>Stations GNV</t>
  </si>
  <si>
    <t>AFGNV, GRDF</t>
  </si>
  <si>
    <t>Stations hydrogène</t>
  </si>
  <si>
    <t>AFHYPAC</t>
  </si>
  <si>
    <t>Grand Paris Express</t>
  </si>
  <si>
    <t>Société du Grand Paris</t>
  </si>
  <si>
    <t>RATP en Ile-de-France</t>
  </si>
  <si>
    <t>RATP</t>
  </si>
  <si>
    <t>Collectivités dans les autres régions</t>
  </si>
  <si>
    <t>Comptes des transports, AOM</t>
  </si>
  <si>
    <t>Ferroviaire - hors LGV</t>
  </si>
  <si>
    <t>Comptes des transports, SNCF Réseau</t>
  </si>
  <si>
    <t>Ferroviaire - LGV</t>
  </si>
  <si>
    <t>RTE, AIE</t>
  </si>
  <si>
    <t>Electricité renouvelable</t>
  </si>
  <si>
    <t>Eolien terrestre</t>
  </si>
  <si>
    <t>Marchés et Emplois, CGDD</t>
  </si>
  <si>
    <t>Eolien en mer</t>
  </si>
  <si>
    <t>Observ'ER, ADEME</t>
  </si>
  <si>
    <t>Photovoltaïque (centrales au sol)</t>
  </si>
  <si>
    <t>Photovoltaïque (toitures)</t>
  </si>
  <si>
    <t>Hydraulique</t>
  </si>
  <si>
    <t>Marchés et Emplois, EDF</t>
  </si>
  <si>
    <t>Biogaz (cogénération)</t>
  </si>
  <si>
    <t>ADEME, Marchés et Emplois</t>
  </si>
  <si>
    <t>Biomasse (cogénération)</t>
  </si>
  <si>
    <t>Observ'ER, Marchés et Emplois</t>
  </si>
  <si>
    <t>Géothermie haute température</t>
  </si>
  <si>
    <t>Déchets (UIOM)</t>
  </si>
  <si>
    <t>Energies marines renouvelables</t>
  </si>
  <si>
    <t>Marchés et Emplois</t>
  </si>
  <si>
    <t>Gaz et chaleur renouvelables</t>
  </si>
  <si>
    <t>Géothermie</t>
  </si>
  <si>
    <t>ADEME Fonds Chaleur. Marchés et Emplois</t>
  </si>
  <si>
    <t>Réseaux de chaleur</t>
  </si>
  <si>
    <t>ADEME Fonds Chaleur</t>
  </si>
  <si>
    <t>Injection de biométhane</t>
  </si>
  <si>
    <t>CGDD, GRTgaz, GRDF, ADEME</t>
  </si>
  <si>
    <t>Chaufferies biomasse</t>
  </si>
  <si>
    <t>Solaire thermique</t>
  </si>
  <si>
    <t>Nucléaire</t>
  </si>
  <si>
    <t>Grand Carénage</t>
  </si>
  <si>
    <t>EDF</t>
  </si>
  <si>
    <t>EPR de Flamanville</t>
  </si>
  <si>
    <t>Ensemble</t>
  </si>
  <si>
    <t>Annexe 2 : Investissements climat par secteur (2011-2020)</t>
  </si>
  <si>
    <t>www.i4ce.org</t>
  </si>
  <si>
    <t>(en milliards d'euros courants €)</t>
  </si>
  <si>
    <t>Substitution charbon/fioul vers gaz pour la production d'électricité</t>
  </si>
  <si>
    <t>Véhicules</t>
  </si>
  <si>
    <t>Infrastructures de transport</t>
  </si>
  <si>
    <r>
      <rPr>
        <b/>
        <sz val="10"/>
        <color theme="0"/>
        <rFont val="Calibri"/>
        <family val="2"/>
      </rPr>
      <t>—</t>
    </r>
    <r>
      <rPr>
        <b/>
        <sz val="10"/>
        <color theme="0"/>
        <rFont val="Arial"/>
        <family val="2"/>
      </rPr>
      <t>Voitures particulières</t>
    </r>
  </si>
  <si>
    <t>—Véhicules utilitaires</t>
  </si>
  <si>
    <t>—Autobus et autocars</t>
  </si>
  <si>
    <t>—Infrastructures de recharge pour carburants alternatifs</t>
  </si>
  <si>
    <t>—Infrastructures de transport en commun urbain</t>
  </si>
  <si>
    <t>—Infrastructures ferroviaires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</si>
</sst>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Helvetica"/>
      <family val="2"/>
      <scheme val="minor"/>
    </font>
    <font>
      <b/>
      <sz val="11"/>
      <color theme="1"/>
      <name val="Helvetica"/>
      <family val="2"/>
      <scheme val="minor"/>
    </font>
    <font>
      <b/>
      <sz val="20"/>
      <color theme="1"/>
      <name val="Helvetica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Helvetica"/>
      <family val="2"/>
      <scheme val="minor"/>
    </font>
    <font>
      <u/>
      <sz val="11"/>
      <color theme="10"/>
      <name val="Helvetica"/>
      <family val="2"/>
      <scheme val="minor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right" vertical="center" wrapText="1" indent="1"/>
    </xf>
    <xf numFmtId="164" fontId="4" fillId="2" borderId="6" xfId="0" applyNumberFormat="1" applyFont="1" applyFill="1" applyBorder="1" applyAlignment="1">
      <alignment horizontal="right" vertical="center" wrapText="1" indent="1"/>
    </xf>
    <xf numFmtId="164" fontId="4" fillId="2" borderId="2" xfId="0" applyNumberFormat="1" applyFont="1" applyFill="1" applyBorder="1" applyAlignment="1">
      <alignment horizontal="right" vertical="center" wrapText="1" indent="1"/>
    </xf>
    <xf numFmtId="0" fontId="5" fillId="0" borderId="8" xfId="0" applyFont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right" vertical="center" wrapText="1" indent="1"/>
    </xf>
    <xf numFmtId="164" fontId="5" fillId="0" borderId="0" xfId="0" applyNumberFormat="1" applyFont="1" applyAlignment="1">
      <alignment horizontal="right" vertical="center" wrapText="1" indent="1"/>
    </xf>
    <xf numFmtId="164" fontId="5" fillId="0" borderId="8" xfId="0" applyNumberFormat="1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left" vertical="center" wrapText="1" indent="1"/>
    </xf>
    <xf numFmtId="164" fontId="3" fillId="0" borderId="7" xfId="0" applyNumberFormat="1" applyFont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right" vertical="center" wrapText="1" indent="1"/>
    </xf>
    <xf numFmtId="164" fontId="3" fillId="0" borderId="8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justify" vertical="center" wrapText="1"/>
    </xf>
    <xf numFmtId="164" fontId="5" fillId="0" borderId="9" xfId="0" applyNumberFormat="1" applyFont="1" applyBorder="1" applyAlignment="1">
      <alignment horizontal="right" vertical="center" wrapText="1" indent="1"/>
    </xf>
    <xf numFmtId="0" fontId="6" fillId="0" borderId="0" xfId="0" applyFont="1"/>
    <xf numFmtId="0" fontId="7" fillId="0" borderId="0" xfId="1"/>
    <xf numFmtId="0" fontId="5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164" fontId="4" fillId="3" borderId="7" xfId="0" applyNumberFormat="1" applyFont="1" applyFill="1" applyBorder="1" applyAlignment="1">
      <alignment horizontal="right" vertical="center" wrapText="1" indent="1"/>
    </xf>
    <xf numFmtId="164" fontId="4" fillId="3" borderId="0" xfId="0" applyNumberFormat="1" applyFont="1" applyFill="1" applyBorder="1" applyAlignment="1">
      <alignment horizontal="right" vertical="center" wrapText="1" indent="1"/>
    </xf>
    <xf numFmtId="164" fontId="4" fillId="3" borderId="8" xfId="0" applyNumberFormat="1" applyFont="1" applyFill="1" applyBorder="1" applyAlignment="1">
      <alignment horizontal="right" vertical="center" wrapText="1" indent="1"/>
    </xf>
    <xf numFmtId="0" fontId="5" fillId="4" borderId="7" xfId="0" applyFont="1" applyFill="1" applyBorder="1" applyAlignment="1">
      <alignment horizontal="justify" vertical="center" wrapText="1"/>
    </xf>
    <xf numFmtId="0" fontId="5" fillId="4" borderId="8" xfId="0" applyFont="1" applyFill="1" applyBorder="1" applyAlignment="1">
      <alignment horizontal="justify" vertical="center" wrapText="1"/>
    </xf>
    <xf numFmtId="164" fontId="5" fillId="4" borderId="7" xfId="0" applyNumberFormat="1" applyFont="1" applyFill="1" applyBorder="1" applyAlignment="1">
      <alignment horizontal="right" vertical="center" wrapText="1" indent="1"/>
    </xf>
    <xf numFmtId="164" fontId="5" fillId="4" borderId="0" xfId="0" applyNumberFormat="1" applyFont="1" applyFill="1" applyAlignment="1">
      <alignment horizontal="right" vertical="center" wrapText="1" indent="1"/>
    </xf>
    <xf numFmtId="164" fontId="5" fillId="4" borderId="8" xfId="0" applyNumberFormat="1" applyFont="1" applyFill="1" applyBorder="1" applyAlignment="1">
      <alignment horizontal="right" vertical="center" wrapText="1" indent="1"/>
    </xf>
    <xf numFmtId="0" fontId="4" fillId="6" borderId="7" xfId="0" applyFont="1" applyFill="1" applyBorder="1" applyAlignment="1">
      <alignment horizontal="justify" vertical="center" wrapText="1"/>
    </xf>
    <xf numFmtId="0" fontId="4" fillId="6" borderId="8" xfId="0" applyFont="1" applyFill="1" applyBorder="1" applyAlignment="1">
      <alignment horizontal="justify" vertical="center" wrapText="1"/>
    </xf>
    <xf numFmtId="164" fontId="4" fillId="6" borderId="7" xfId="0" applyNumberFormat="1" applyFont="1" applyFill="1" applyBorder="1" applyAlignment="1">
      <alignment horizontal="right" vertical="center" wrapText="1" indent="1"/>
    </xf>
    <xf numFmtId="164" fontId="4" fillId="6" borderId="0" xfId="0" applyNumberFormat="1" applyFont="1" applyFill="1" applyAlignment="1">
      <alignment horizontal="right" vertical="center" wrapText="1" indent="1"/>
    </xf>
    <xf numFmtId="164" fontId="4" fillId="6" borderId="8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horizontal="justify" vertical="center" wrapText="1"/>
    </xf>
    <xf numFmtId="0" fontId="5" fillId="7" borderId="8" xfId="0" applyFont="1" applyFill="1" applyBorder="1" applyAlignment="1">
      <alignment horizontal="justify" vertical="center" wrapText="1"/>
    </xf>
    <xf numFmtId="164" fontId="5" fillId="7" borderId="7" xfId="0" applyNumberFormat="1" applyFont="1" applyFill="1" applyBorder="1" applyAlignment="1">
      <alignment horizontal="right" vertical="center" wrapText="1" indent="1"/>
    </xf>
    <xf numFmtId="164" fontId="5" fillId="7" borderId="0" xfId="0" applyNumberFormat="1" applyFont="1" applyFill="1" applyAlignment="1">
      <alignment horizontal="right" vertical="center" wrapText="1" indent="1"/>
    </xf>
    <xf numFmtId="164" fontId="5" fillId="7" borderId="8" xfId="0" applyNumberFormat="1" applyFont="1" applyFill="1" applyBorder="1" applyAlignment="1">
      <alignment horizontal="right" vertical="center" wrapText="1" indent="1"/>
    </xf>
    <xf numFmtId="0" fontId="5" fillId="8" borderId="7" xfId="0" applyFont="1" applyFill="1" applyBorder="1" applyAlignment="1">
      <alignment horizontal="justify" vertical="center" wrapText="1"/>
    </xf>
    <xf numFmtId="0" fontId="5" fillId="8" borderId="8" xfId="0" applyFont="1" applyFill="1" applyBorder="1" applyAlignment="1">
      <alignment horizontal="justify" vertical="center" wrapText="1"/>
    </xf>
    <xf numFmtId="164" fontId="5" fillId="8" borderId="7" xfId="0" applyNumberFormat="1" applyFont="1" applyFill="1" applyBorder="1" applyAlignment="1">
      <alignment horizontal="right" vertical="center" wrapText="1" indent="1"/>
    </xf>
    <xf numFmtId="164" fontId="5" fillId="8" borderId="0" xfId="0" applyNumberFormat="1" applyFont="1" applyFill="1" applyAlignment="1">
      <alignment horizontal="right" vertical="center" wrapText="1" indent="1"/>
    </xf>
    <xf numFmtId="164" fontId="5" fillId="8" borderId="8" xfId="0" applyNumberFormat="1" applyFont="1" applyFill="1" applyBorder="1" applyAlignment="1">
      <alignment horizontal="right" vertical="center" wrapText="1" indent="1"/>
    </xf>
    <xf numFmtId="0" fontId="4" fillId="9" borderId="7" xfId="0" applyFont="1" applyFill="1" applyBorder="1" applyAlignment="1">
      <alignment horizontal="justify" vertical="center" wrapText="1"/>
    </xf>
    <xf numFmtId="0" fontId="4" fillId="9" borderId="8" xfId="0" applyFont="1" applyFill="1" applyBorder="1" applyAlignment="1">
      <alignment horizontal="justify" vertical="center" wrapText="1"/>
    </xf>
    <xf numFmtId="164" fontId="4" fillId="9" borderId="7" xfId="0" applyNumberFormat="1" applyFont="1" applyFill="1" applyBorder="1" applyAlignment="1">
      <alignment horizontal="right" vertical="center" wrapText="1" indent="1"/>
    </xf>
    <xf numFmtId="164" fontId="4" fillId="9" borderId="0" xfId="0" applyNumberFormat="1" applyFont="1" applyFill="1" applyAlignment="1">
      <alignment horizontal="right" vertical="center" wrapText="1" indent="1"/>
    </xf>
    <xf numFmtId="164" fontId="4" fillId="9" borderId="8" xfId="0" applyNumberFormat="1" applyFont="1" applyFill="1" applyBorder="1" applyAlignment="1">
      <alignment horizontal="right" vertical="center" wrapText="1" indent="1"/>
    </xf>
    <xf numFmtId="0" fontId="4" fillId="5" borderId="7" xfId="0" applyFont="1" applyFill="1" applyBorder="1" applyAlignment="1">
      <alignment horizontal="justify" vertical="center" wrapText="1"/>
    </xf>
    <xf numFmtId="0" fontId="8" fillId="5" borderId="8" xfId="0" applyFont="1" applyFill="1" applyBorder="1" applyAlignment="1">
      <alignment horizontal="justify" vertical="center" wrapText="1"/>
    </xf>
    <xf numFmtId="164" fontId="4" fillId="5" borderId="7" xfId="0" applyNumberFormat="1" applyFont="1" applyFill="1" applyBorder="1" applyAlignment="1">
      <alignment horizontal="right" vertical="center" wrapText="1" indent="1"/>
    </xf>
    <xf numFmtId="164" fontId="4" fillId="5" borderId="0" xfId="0" applyNumberFormat="1" applyFont="1" applyFill="1" applyAlignment="1">
      <alignment horizontal="right" vertical="center" wrapText="1" indent="1"/>
    </xf>
    <xf numFmtId="164" fontId="4" fillId="5" borderId="8" xfId="0" applyNumberFormat="1" applyFont="1" applyFill="1" applyBorder="1" applyAlignment="1">
      <alignment horizontal="right" vertical="center" wrapText="1" indent="1"/>
    </xf>
    <xf numFmtId="0" fontId="9" fillId="10" borderId="3" xfId="0" applyFont="1" applyFill="1" applyBorder="1" applyAlignment="1">
      <alignment horizontal="justify" vertical="center" wrapText="1"/>
    </xf>
    <xf numFmtId="0" fontId="9" fillId="10" borderId="5" xfId="0" applyFont="1" applyFill="1" applyBorder="1" applyAlignment="1">
      <alignment horizontal="justify" vertical="center" wrapText="1"/>
    </xf>
    <xf numFmtId="164" fontId="9" fillId="10" borderId="3" xfId="0" applyNumberFormat="1" applyFont="1" applyFill="1" applyBorder="1" applyAlignment="1">
      <alignment horizontal="right" vertical="center" wrapText="1" indent="1"/>
    </xf>
    <xf numFmtId="164" fontId="9" fillId="10" borderId="4" xfId="0" applyNumberFormat="1" applyFont="1" applyFill="1" applyBorder="1" applyAlignment="1">
      <alignment horizontal="right" vertical="center" wrapText="1" indent="1"/>
    </xf>
    <xf numFmtId="164" fontId="9" fillId="10" borderId="5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I4CE">
  <a:themeElements>
    <a:clrScheme name="I4CE Nuancier 1">
      <a:dk1>
        <a:srgbClr val="404041"/>
      </a:dk1>
      <a:lt1>
        <a:sysClr val="window" lastClr="FFFFFF"/>
      </a:lt1>
      <a:dk2>
        <a:srgbClr val="4565AF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643A81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I4CE">
      <a:majorFont>
        <a:latin typeface="LexiaDaMa"/>
        <a:ea typeface=""/>
        <a:cs typeface=""/>
      </a:majorFont>
      <a:minorFont>
        <a:latin typeface="Helvetica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ème I4CE" id="{5E664D94-CAE2-4418-8001-1C97B3931A30}" vid="{A919ECC4-805D-4E2D-87AD-354D4C1295F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4c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F6066-CCD6-487E-A6A2-B2700BAB3CC1}">
  <dimension ref="B2:M66"/>
  <sheetViews>
    <sheetView showGridLines="0" tabSelected="1" zoomScale="70" zoomScaleNormal="70" workbookViewId="0"/>
  </sheetViews>
  <sheetFormatPr baseColWidth="10" defaultRowHeight="14.25" x14ac:dyDescent="0.2"/>
  <cols>
    <col min="2" max="2" width="63" customWidth="1"/>
    <col min="3" max="3" width="40" style="1" customWidth="1"/>
  </cols>
  <sheetData>
    <row r="2" spans="2:13" ht="26.25" x14ac:dyDescent="0.4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4" spans="2:13" ht="23.25" x14ac:dyDescent="0.35">
      <c r="B4" s="23" t="s">
        <v>83</v>
      </c>
      <c r="C4" s="2"/>
    </row>
    <row r="5" spans="2:13" ht="18" customHeight="1" x14ac:dyDescent="0.2">
      <c r="B5" s="3" t="s">
        <v>85</v>
      </c>
      <c r="C5" s="4" t="s">
        <v>1</v>
      </c>
      <c r="D5" s="5">
        <v>2011</v>
      </c>
      <c r="E5" s="6">
        <v>2012</v>
      </c>
      <c r="F5" s="6">
        <v>2013</v>
      </c>
      <c r="G5" s="6">
        <v>2014</v>
      </c>
      <c r="H5" s="6">
        <v>2015</v>
      </c>
      <c r="I5" s="6">
        <v>2016</v>
      </c>
      <c r="J5" s="6">
        <v>2017</v>
      </c>
      <c r="K5" s="6">
        <v>2018</v>
      </c>
      <c r="L5" s="6">
        <v>2019</v>
      </c>
      <c r="M5" s="7">
        <v>2020</v>
      </c>
    </row>
    <row r="6" spans="2:13" ht="18" customHeight="1" x14ac:dyDescent="0.2">
      <c r="B6" s="8" t="s">
        <v>2</v>
      </c>
      <c r="C6" s="9"/>
      <c r="D6" s="10">
        <f>D7+D12</f>
        <v>10.504764621784457</v>
      </c>
      <c r="E6" s="11">
        <f t="shared" ref="E6:M6" si="0">E7+E12</f>
        <v>10.67362010828314</v>
      </c>
      <c r="F6" s="11">
        <f t="shared" si="0"/>
        <v>11.458704123912392</v>
      </c>
      <c r="G6" s="11">
        <f t="shared" si="0"/>
        <v>11.87863953746195</v>
      </c>
      <c r="H6" s="11">
        <f t="shared" si="0"/>
        <v>11.494090258653294</v>
      </c>
      <c r="I6" s="11">
        <f t="shared" si="0"/>
        <v>12.157225273058252</v>
      </c>
      <c r="J6" s="11">
        <f t="shared" si="0"/>
        <v>13.0447616745302</v>
      </c>
      <c r="K6" s="11">
        <f t="shared" si="0"/>
        <v>13.597444081016222</v>
      </c>
      <c r="L6" s="11">
        <f t="shared" si="0"/>
        <v>14.878647287279572</v>
      </c>
      <c r="M6" s="12">
        <f t="shared" si="0"/>
        <v>14.686244024615059</v>
      </c>
    </row>
    <row r="7" spans="2:13" ht="18" customHeight="1" x14ac:dyDescent="0.2">
      <c r="B7" s="25" t="s">
        <v>3</v>
      </c>
      <c r="C7" s="13"/>
      <c r="D7" s="14">
        <f>SUM(D8:D11)</f>
        <v>10.057841544861379</v>
      </c>
      <c r="E7" s="15">
        <f t="shared" ref="E7:M7" si="1">SUM(E8:E11)</f>
        <v>10.623064552727584</v>
      </c>
      <c r="F7" s="15">
        <f t="shared" si="1"/>
        <v>11.23444425549134</v>
      </c>
      <c r="G7" s="15">
        <f t="shared" si="1"/>
        <v>11.565463861786274</v>
      </c>
      <c r="H7" s="15">
        <f t="shared" si="1"/>
        <v>11.088832340101257</v>
      </c>
      <c r="I7" s="15">
        <f t="shared" si="1"/>
        <v>11.380612965365945</v>
      </c>
      <c r="J7" s="15">
        <f t="shared" si="1"/>
        <v>12.160877059145584</v>
      </c>
      <c r="K7" s="15">
        <f t="shared" si="1"/>
        <v>12.752096081016223</v>
      </c>
      <c r="L7" s="15">
        <f t="shared" si="1"/>
        <v>13.832541832734117</v>
      </c>
      <c r="M7" s="16">
        <f t="shared" si="1"/>
        <v>13.868656751887785</v>
      </c>
    </row>
    <row r="8" spans="2:13" ht="18" customHeight="1" x14ac:dyDescent="0.2">
      <c r="B8" s="26" t="s">
        <v>4</v>
      </c>
      <c r="C8" s="27" t="s">
        <v>5</v>
      </c>
      <c r="D8" s="18">
        <v>3.0636169832205358</v>
      </c>
      <c r="E8" s="19">
        <v>2.955768733633819</v>
      </c>
      <c r="F8" s="19">
        <v>2.9017020128395501</v>
      </c>
      <c r="G8" s="19">
        <v>2.829703268998994</v>
      </c>
      <c r="H8" s="19">
        <v>2.9170351559209933</v>
      </c>
      <c r="I8" s="19">
        <v>3.1069761076213145</v>
      </c>
      <c r="J8" s="19">
        <v>3.47565482135</v>
      </c>
      <c r="K8" s="19">
        <v>4.0717857327899996</v>
      </c>
      <c r="L8" s="19">
        <v>5.4301315178813869</v>
      </c>
      <c r="M8" s="20">
        <v>5.5488158938323178</v>
      </c>
    </row>
    <row r="9" spans="2:13" ht="18" customHeight="1" x14ac:dyDescent="0.2">
      <c r="B9" s="26" t="s">
        <v>6</v>
      </c>
      <c r="C9" s="28" t="s">
        <v>7</v>
      </c>
      <c r="D9" s="18">
        <v>3.1888502186588918</v>
      </c>
      <c r="E9" s="19">
        <v>3.2693899386503071</v>
      </c>
      <c r="F9" s="19">
        <v>3.3316754375077573</v>
      </c>
      <c r="G9" s="19">
        <v>3.9791668965517237</v>
      </c>
      <c r="H9" s="19">
        <v>3.6410060457936706</v>
      </c>
      <c r="I9" s="19">
        <v>4.1032600463678515</v>
      </c>
      <c r="J9" s="19">
        <v>4.4064691326530614</v>
      </c>
      <c r="K9" s="19">
        <v>4.220236943219013</v>
      </c>
      <c r="L9" s="19">
        <v>3.8223123181377301</v>
      </c>
      <c r="M9" s="20">
        <v>3.6311967022308433</v>
      </c>
    </row>
    <row r="10" spans="2:13" ht="18" customHeight="1" x14ac:dyDescent="0.2">
      <c r="B10" s="26" t="s">
        <v>8</v>
      </c>
      <c r="C10" s="28" t="s">
        <v>9</v>
      </c>
      <c r="D10" s="18">
        <v>2.6046788429819503</v>
      </c>
      <c r="E10" s="19">
        <v>3.1972103804434582</v>
      </c>
      <c r="F10" s="19">
        <v>3.8053825551440332</v>
      </c>
      <c r="G10" s="19">
        <v>3.5575686129022226</v>
      </c>
      <c r="H10" s="19">
        <v>3.3317660550532593</v>
      </c>
      <c r="I10" s="19">
        <v>2.9713517280434449</v>
      </c>
      <c r="J10" s="19">
        <v>3.079728021809188</v>
      </c>
      <c r="K10" s="19">
        <v>3.2610483216738775</v>
      </c>
      <c r="L10" s="19">
        <v>3.3810729133816668</v>
      </c>
      <c r="M10" s="20">
        <v>3.4896190724912906</v>
      </c>
    </row>
    <row r="11" spans="2:13" ht="18" customHeight="1" x14ac:dyDescent="0.2">
      <c r="B11" s="26" t="s">
        <v>10</v>
      </c>
      <c r="C11" s="28" t="s">
        <v>11</v>
      </c>
      <c r="D11" s="18">
        <v>1.2006955000000001</v>
      </c>
      <c r="E11" s="19">
        <v>1.2006955000000001</v>
      </c>
      <c r="F11" s="19">
        <v>1.19568425</v>
      </c>
      <c r="G11" s="19">
        <v>1.1990250833333331</v>
      </c>
      <c r="H11" s="19">
        <v>1.1990250833333331</v>
      </c>
      <c r="I11" s="19">
        <v>1.1990250833333331</v>
      </c>
      <c r="J11" s="19">
        <v>1.1990250833333331</v>
      </c>
      <c r="K11" s="19">
        <v>1.1990250833333331</v>
      </c>
      <c r="L11" s="19">
        <v>1.1990250833333331</v>
      </c>
      <c r="M11" s="20">
        <v>1.1990250833333331</v>
      </c>
    </row>
    <row r="12" spans="2:13" ht="18" customHeight="1" x14ac:dyDescent="0.2">
      <c r="B12" s="25" t="s">
        <v>12</v>
      </c>
      <c r="C12" s="13"/>
      <c r="D12" s="14">
        <v>0.44692307692307698</v>
      </c>
      <c r="E12" s="15">
        <v>5.0555555555555555E-2</v>
      </c>
      <c r="F12" s="15">
        <v>0.22425986842105267</v>
      </c>
      <c r="G12" s="15">
        <v>0.31317567567567572</v>
      </c>
      <c r="H12" s="15">
        <v>0.40525791855203624</v>
      </c>
      <c r="I12" s="15">
        <v>0.77661230769230793</v>
      </c>
      <c r="J12" s="15">
        <v>0.88388461538461549</v>
      </c>
      <c r="K12" s="15">
        <v>0.84534800000000021</v>
      </c>
      <c r="L12" s="15">
        <v>1.0461054545454547</v>
      </c>
      <c r="M12" s="22">
        <v>0.81758727272727283</v>
      </c>
    </row>
    <row r="13" spans="2:13" ht="18" customHeight="1" x14ac:dyDescent="0.2">
      <c r="B13" s="29" t="s">
        <v>87</v>
      </c>
      <c r="C13" s="30"/>
      <c r="D13" s="31">
        <f>D14+D18+D23</f>
        <v>0.28637752445528153</v>
      </c>
      <c r="E13" s="32">
        <f t="shared" ref="E13:M13" si="2">E14+E18+E23</f>
        <v>0.52133462772601313</v>
      </c>
      <c r="F13" s="32">
        <f t="shared" si="2"/>
        <v>0.77832159875106333</v>
      </c>
      <c r="G13" s="32">
        <f t="shared" si="2"/>
        <v>0.75005890622133053</v>
      </c>
      <c r="H13" s="32">
        <f t="shared" si="2"/>
        <v>1.2119639294420552</v>
      </c>
      <c r="I13" s="32">
        <f t="shared" si="2"/>
        <v>1.5580251122045448</v>
      </c>
      <c r="J13" s="32">
        <f t="shared" si="2"/>
        <v>1.7400271690219555</v>
      </c>
      <c r="K13" s="32">
        <f t="shared" si="2"/>
        <v>2.1303784920033628</v>
      </c>
      <c r="L13" s="32">
        <f t="shared" si="2"/>
        <v>3.2272082134486126</v>
      </c>
      <c r="M13" s="33">
        <f t="shared" si="2"/>
        <v>7.9852032232597825</v>
      </c>
    </row>
    <row r="14" spans="2:13" ht="18" customHeight="1" x14ac:dyDescent="0.2">
      <c r="B14" s="29" t="s">
        <v>89</v>
      </c>
      <c r="C14" s="30"/>
      <c r="D14" s="31">
        <f>SUM(D15:D17)</f>
        <v>8.1042427087754151E-2</v>
      </c>
      <c r="E14" s="32">
        <f t="shared" ref="E14:M14" si="3">SUM(E15:E17)</f>
        <v>0.1829623024967181</v>
      </c>
      <c r="F14" s="32">
        <f t="shared" si="3"/>
        <v>0.29012499865526475</v>
      </c>
      <c r="G14" s="32">
        <f t="shared" si="3"/>
        <v>0.41060586149655809</v>
      </c>
      <c r="H14" s="32">
        <f t="shared" si="3"/>
        <v>0.70390682323433218</v>
      </c>
      <c r="I14" s="32">
        <f t="shared" si="3"/>
        <v>0.94223184270730409</v>
      </c>
      <c r="J14" s="32">
        <f t="shared" si="3"/>
        <v>1.1777941401007761</v>
      </c>
      <c r="K14" s="32">
        <f t="shared" si="3"/>
        <v>1.4123347461468128</v>
      </c>
      <c r="L14" s="32">
        <f t="shared" si="3"/>
        <v>2.2855144126762674</v>
      </c>
      <c r="M14" s="33">
        <f t="shared" si="3"/>
        <v>6.8564070992985444</v>
      </c>
    </row>
    <row r="15" spans="2:13" ht="18" customHeight="1" x14ac:dyDescent="0.2">
      <c r="B15" s="17" t="s">
        <v>13</v>
      </c>
      <c r="C15" s="21" t="s">
        <v>14</v>
      </c>
      <c r="D15" s="18">
        <v>7.6616814153925392E-2</v>
      </c>
      <c r="E15" s="19">
        <v>0.1560492294808451</v>
      </c>
      <c r="F15" s="19">
        <v>0.25171774434651706</v>
      </c>
      <c r="G15" s="19">
        <v>0.30491494318215451</v>
      </c>
      <c r="H15" s="19">
        <v>0.5009174714978174</v>
      </c>
      <c r="I15" s="19">
        <v>0.64571935047272455</v>
      </c>
      <c r="J15" s="19">
        <v>0.75458727896573163</v>
      </c>
      <c r="K15" s="19">
        <v>0.94306307054263716</v>
      </c>
      <c r="L15" s="19">
        <v>1.6069730565830957</v>
      </c>
      <c r="M15" s="20">
        <v>3.6359915385417914</v>
      </c>
    </row>
    <row r="16" spans="2:13" ht="18" customHeight="1" x14ac:dyDescent="0.2">
      <c r="B16" s="17" t="s">
        <v>15</v>
      </c>
      <c r="C16" s="21" t="s">
        <v>14</v>
      </c>
      <c r="D16" s="18">
        <v>1.3319999999999999E-3</v>
      </c>
      <c r="E16" s="19">
        <v>2.3532000000000001E-2</v>
      </c>
      <c r="F16" s="19">
        <v>3.5067946372239749E-2</v>
      </c>
      <c r="G16" s="19">
        <v>0.10199497524850894</v>
      </c>
      <c r="H16" s="19">
        <v>0.19193233319014891</v>
      </c>
      <c r="I16" s="19">
        <v>0.2486131508119854</v>
      </c>
      <c r="J16" s="19">
        <v>0.38281513627316621</v>
      </c>
      <c r="K16" s="19">
        <v>0.42203840231559597</v>
      </c>
      <c r="L16" s="19">
        <v>0.6157743100826305</v>
      </c>
      <c r="M16" s="20">
        <v>3.1659591585901312</v>
      </c>
    </row>
    <row r="17" spans="2:13" ht="18" customHeight="1" x14ac:dyDescent="0.2">
      <c r="B17" s="17" t="s">
        <v>16</v>
      </c>
      <c r="C17" s="21" t="s">
        <v>17</v>
      </c>
      <c r="D17" s="18">
        <v>3.0936129338287612E-3</v>
      </c>
      <c r="E17" s="19">
        <v>3.3810730158730156E-3</v>
      </c>
      <c r="F17" s="19">
        <v>3.3393079365079369E-3</v>
      </c>
      <c r="G17" s="19">
        <v>3.6959430658946787E-3</v>
      </c>
      <c r="H17" s="19">
        <v>1.1057018546365916E-2</v>
      </c>
      <c r="I17" s="19">
        <v>4.7899341422594138E-2</v>
      </c>
      <c r="J17" s="19">
        <v>4.0391724861878447E-2</v>
      </c>
      <c r="K17" s="19">
        <v>4.7233273288579694E-2</v>
      </c>
      <c r="L17" s="19">
        <v>6.2767046010541172E-2</v>
      </c>
      <c r="M17" s="20">
        <v>5.445640216662162E-2</v>
      </c>
    </row>
    <row r="18" spans="2:13" ht="18" customHeight="1" x14ac:dyDescent="0.2">
      <c r="B18" s="29" t="s">
        <v>90</v>
      </c>
      <c r="C18" s="30"/>
      <c r="D18" s="31">
        <f>SUM(D19:D22)</f>
        <v>9.8936786256416276E-2</v>
      </c>
      <c r="E18" s="32">
        <f t="shared" ref="E18:M18" si="4">SUM(E19:E22)</f>
        <v>0.1800511120737395</v>
      </c>
      <c r="F18" s="32">
        <f t="shared" si="4"/>
        <v>0.22179338729579853</v>
      </c>
      <c r="G18" s="32">
        <f t="shared" si="4"/>
        <v>0.22937462125810582</v>
      </c>
      <c r="H18" s="32">
        <f t="shared" si="4"/>
        <v>0.21331421820772295</v>
      </c>
      <c r="I18" s="32">
        <f t="shared" si="4"/>
        <v>0.2561209374972408</v>
      </c>
      <c r="J18" s="32">
        <f t="shared" si="4"/>
        <v>0.3392839159211794</v>
      </c>
      <c r="K18" s="32">
        <f t="shared" si="4"/>
        <v>0.45943242985654986</v>
      </c>
      <c r="L18" s="32">
        <f t="shared" si="4"/>
        <v>0.54532390887234505</v>
      </c>
      <c r="M18" s="33">
        <f t="shared" si="4"/>
        <v>0.57362551000123885</v>
      </c>
    </row>
    <row r="19" spans="2:13" ht="18" customHeight="1" x14ac:dyDescent="0.2">
      <c r="B19" s="17" t="s">
        <v>18</v>
      </c>
      <c r="C19" s="21" t="s">
        <v>19</v>
      </c>
      <c r="D19" s="18">
        <v>7.262144999999999E-2</v>
      </c>
      <c r="E19" s="19">
        <v>0.15754065</v>
      </c>
      <c r="F19" s="19">
        <v>0.19597548727922623</v>
      </c>
      <c r="G19" s="19">
        <v>0.16330056547392724</v>
      </c>
      <c r="H19" s="19">
        <v>0.16655073907388315</v>
      </c>
      <c r="I19" s="19">
        <v>0.15051244130306601</v>
      </c>
      <c r="J19" s="19">
        <v>0.19161069486238949</v>
      </c>
      <c r="K19" s="19">
        <v>0.2637238188973785</v>
      </c>
      <c r="L19" s="19">
        <v>0.27853388998667361</v>
      </c>
      <c r="M19" s="20">
        <v>0.29913331064918997</v>
      </c>
    </row>
    <row r="20" spans="2:13" ht="18" customHeight="1" x14ac:dyDescent="0.2">
      <c r="B20" s="17" t="s">
        <v>20</v>
      </c>
      <c r="C20" s="21" t="s">
        <v>21</v>
      </c>
      <c r="D20" s="18">
        <v>8.5570377669902907E-3</v>
      </c>
      <c r="E20" s="19">
        <v>9.3349502912621358E-3</v>
      </c>
      <c r="F20" s="19">
        <v>9.2052982038834958E-3</v>
      </c>
      <c r="G20" s="19">
        <v>9.0756461165048541E-3</v>
      </c>
      <c r="H20" s="19">
        <v>7.2369437864077671E-3</v>
      </c>
      <c r="I20" s="19">
        <v>1.1079360194174758E-2</v>
      </c>
      <c r="J20" s="19">
        <v>1.2635185242718448E-2</v>
      </c>
      <c r="K20" s="19">
        <v>1.6807625145631069E-2</v>
      </c>
      <c r="L20" s="19">
        <v>3.0527173300970871E-2</v>
      </c>
      <c r="M20" s="20">
        <v>4.1826191990291264E-2</v>
      </c>
    </row>
    <row r="21" spans="2:13" ht="18" customHeight="1" x14ac:dyDescent="0.2">
      <c r="B21" s="17" t="s">
        <v>22</v>
      </c>
      <c r="C21" s="21" t="s">
        <v>23</v>
      </c>
      <c r="D21" s="18">
        <v>5.1934646525679772E-3</v>
      </c>
      <c r="E21" s="19">
        <v>3.8532157099697897E-3</v>
      </c>
      <c r="F21" s="19">
        <v>4.8584024169184316E-3</v>
      </c>
      <c r="G21" s="19">
        <v>1.666934622356496E-2</v>
      </c>
      <c r="H21" s="19">
        <v>1.1559647129909371E-2</v>
      </c>
      <c r="I21" s="19">
        <v>2.7449136000000009E-2</v>
      </c>
      <c r="J21" s="19">
        <v>7.2882933775255093E-2</v>
      </c>
      <c r="K21" s="19">
        <v>0.10365326651529475</v>
      </c>
      <c r="L21" s="19">
        <v>0.12320213970234759</v>
      </c>
      <c r="M21" s="20">
        <v>0.1513195068823712</v>
      </c>
    </row>
    <row r="22" spans="2:13" ht="18" customHeight="1" x14ac:dyDescent="0.2">
      <c r="B22" s="17" t="s">
        <v>24</v>
      </c>
      <c r="C22" s="21" t="s">
        <v>23</v>
      </c>
      <c r="D22" s="18">
        <v>1.2564833836858004E-2</v>
      </c>
      <c r="E22" s="19">
        <v>9.3222960725075511E-3</v>
      </c>
      <c r="F22" s="19">
        <v>1.1754199395770392E-2</v>
      </c>
      <c r="G22" s="19">
        <v>4.0329063444108755E-2</v>
      </c>
      <c r="H22" s="19">
        <v>2.7966888217522655E-2</v>
      </c>
      <c r="I22" s="19">
        <v>6.7079999999999987E-2</v>
      </c>
      <c r="J22" s="19">
        <v>6.2155102040816347E-2</v>
      </c>
      <c r="K22" s="19">
        <v>7.5247719298245599E-2</v>
      </c>
      <c r="L22" s="19">
        <v>0.11306070588235298</v>
      </c>
      <c r="M22" s="20">
        <v>8.1346500479386352E-2</v>
      </c>
    </row>
    <row r="23" spans="2:13" ht="18" customHeight="1" x14ac:dyDescent="0.2">
      <c r="B23" s="29" t="s">
        <v>91</v>
      </c>
      <c r="C23" s="30"/>
      <c r="D23" s="31">
        <f>SUM(D24:D26)</f>
        <v>0.10639831111111112</v>
      </c>
      <c r="E23" s="32">
        <f t="shared" ref="E23" si="5">SUM(E24:E26)</f>
        <v>0.15832121315555556</v>
      </c>
      <c r="F23" s="32">
        <f t="shared" ref="F23" si="6">SUM(F24:F26)</f>
        <v>0.26640321280000001</v>
      </c>
      <c r="G23" s="32">
        <f t="shared" ref="G23" si="7">SUM(G24:G26)</f>
        <v>0.11007842346666666</v>
      </c>
      <c r="H23" s="32">
        <f t="shared" ref="H23" si="8">SUM(H24:H26)</f>
        <v>0.29474288799999998</v>
      </c>
      <c r="I23" s="32">
        <f t="shared" ref="I23" si="9">SUM(I24:I26)</f>
        <v>0.35967233199999998</v>
      </c>
      <c r="J23" s="32">
        <f t="shared" ref="J23" si="10">SUM(J24:J26)</f>
        <v>0.22294911300000003</v>
      </c>
      <c r="K23" s="32">
        <f t="shared" ref="K23" si="11">SUM(K24:K26)</f>
        <v>0.25861131599999998</v>
      </c>
      <c r="L23" s="32">
        <f t="shared" ref="L23" si="12">SUM(L24:L26)</f>
        <v>0.39636989190000005</v>
      </c>
      <c r="M23" s="33">
        <f t="shared" ref="M23" si="13">SUM(M24:M26)</f>
        <v>0.55517061396</v>
      </c>
    </row>
    <row r="24" spans="2:13" ht="18" customHeight="1" x14ac:dyDescent="0.2">
      <c r="B24" s="17" t="s">
        <v>25</v>
      </c>
      <c r="C24" s="21" t="s">
        <v>26</v>
      </c>
      <c r="D24" s="18">
        <v>1.218E-2</v>
      </c>
      <c r="E24" s="19">
        <v>1.6239999999999997E-2</v>
      </c>
      <c r="F24" s="19">
        <v>1.392E-2</v>
      </c>
      <c r="G24" s="19">
        <v>2.3780000000000003E-2</v>
      </c>
      <c r="H24" s="19">
        <v>2.7649999999999997E-2</v>
      </c>
      <c r="I24" s="19">
        <v>3.22507E-2</v>
      </c>
      <c r="J24" s="19">
        <v>3.142346E-2</v>
      </c>
      <c r="K24" s="19">
        <v>4.6278964999999998E-2</v>
      </c>
      <c r="L24" s="19">
        <v>0.13284934090000003</v>
      </c>
      <c r="M24" s="20">
        <v>8.117454352999999E-2</v>
      </c>
    </row>
    <row r="25" spans="2:13" ht="18" customHeight="1" x14ac:dyDescent="0.2">
      <c r="B25" s="17" t="s">
        <v>27</v>
      </c>
      <c r="C25" s="21" t="s">
        <v>26</v>
      </c>
      <c r="D25" s="18">
        <v>0</v>
      </c>
      <c r="E25" s="19">
        <v>0</v>
      </c>
      <c r="F25" s="19">
        <v>0.13716</v>
      </c>
      <c r="G25" s="19">
        <v>1.6199999999999999E-2</v>
      </c>
      <c r="H25" s="19">
        <v>0.21621499999999999</v>
      </c>
      <c r="I25" s="19">
        <v>0.26102019999999998</v>
      </c>
      <c r="J25" s="19">
        <v>0.10161007999999999</v>
      </c>
      <c r="K25" s="19">
        <v>0.12625929399999999</v>
      </c>
      <c r="L25" s="19">
        <v>9.7060551000000009E-2</v>
      </c>
      <c r="M25" s="20">
        <v>0.18805607043</v>
      </c>
    </row>
    <row r="26" spans="2:13" ht="18" customHeight="1" x14ac:dyDescent="0.2">
      <c r="B26" s="17" t="s">
        <v>28</v>
      </c>
      <c r="C26" s="21" t="s">
        <v>29</v>
      </c>
      <c r="D26" s="18">
        <v>9.4218311111111119E-2</v>
      </c>
      <c r="E26" s="19">
        <v>0.14208121315555555</v>
      </c>
      <c r="F26" s="19">
        <v>0.11532321280000001</v>
      </c>
      <c r="G26" s="19">
        <v>7.0098423466666657E-2</v>
      </c>
      <c r="H26" s="19">
        <v>5.0877887999999996E-2</v>
      </c>
      <c r="I26" s="19">
        <v>6.6401431999999996E-2</v>
      </c>
      <c r="J26" s="19">
        <v>8.9915573000000026E-2</v>
      </c>
      <c r="K26" s="19">
        <v>8.6073057000000008E-2</v>
      </c>
      <c r="L26" s="19">
        <v>0.16646</v>
      </c>
      <c r="M26" s="20">
        <v>0.28594000000000003</v>
      </c>
    </row>
    <row r="27" spans="2:13" ht="18" customHeight="1" x14ac:dyDescent="0.2">
      <c r="B27" s="34" t="s">
        <v>30</v>
      </c>
      <c r="C27" s="35"/>
      <c r="D27" s="36">
        <f>SUM(D28:D30)</f>
        <v>0.72185055320535674</v>
      </c>
      <c r="E27" s="37">
        <f t="shared" ref="E27" si="14">SUM(E28:E30)</f>
        <v>0.7271099532053551</v>
      </c>
      <c r="F27" s="37">
        <f t="shared" ref="F27" si="15">SUM(F28:F30)</f>
        <v>0.75127535320535577</v>
      </c>
      <c r="G27" s="37">
        <f t="shared" ref="G27" si="16">SUM(G28:G30)</f>
        <v>0.762831353205356</v>
      </c>
      <c r="H27" s="37">
        <f t="shared" ref="H27" si="17">SUM(H28:H30)</f>
        <v>0.77977715820535631</v>
      </c>
      <c r="I27" s="37">
        <f t="shared" ref="I27" si="18">SUM(I28:I30)</f>
        <v>0.81185755320535513</v>
      </c>
      <c r="J27" s="37">
        <f t="shared" ref="J27" si="19">SUM(J28:J30)</f>
        <v>1.114205793205356</v>
      </c>
      <c r="K27" s="37">
        <f t="shared" ref="K27" si="20">SUM(K28:K30)</f>
        <v>1.1728730340249691</v>
      </c>
      <c r="L27" s="37">
        <f t="shared" ref="L27" si="21">SUM(L28:L30)</f>
        <v>1.1663937719999999</v>
      </c>
      <c r="M27" s="38">
        <f t="shared" ref="M27" si="22">SUM(M28:M30)</f>
        <v>2.0442350596386998</v>
      </c>
    </row>
    <row r="28" spans="2:13" ht="18" customHeight="1" x14ac:dyDescent="0.2">
      <c r="B28" s="17" t="s">
        <v>31</v>
      </c>
      <c r="C28" s="21" t="s">
        <v>32</v>
      </c>
      <c r="D28" s="18">
        <v>0.63062555320535674</v>
      </c>
      <c r="E28" s="19">
        <v>0.63072555320535506</v>
      </c>
      <c r="F28" s="19">
        <v>0.63562555320535585</v>
      </c>
      <c r="G28" s="19">
        <v>0.62802555320535602</v>
      </c>
      <c r="H28" s="19">
        <v>0.62902555320535625</v>
      </c>
      <c r="I28" s="19">
        <v>0.62872555320535517</v>
      </c>
      <c r="J28" s="19">
        <v>0.64612555320535592</v>
      </c>
      <c r="K28" s="19">
        <v>0.66991999999999996</v>
      </c>
      <c r="L28" s="19">
        <v>0.57877999999999996</v>
      </c>
      <c r="M28" s="20">
        <v>1.2412000000000001</v>
      </c>
    </row>
    <row r="29" spans="2:13" ht="18" customHeight="1" x14ac:dyDescent="0.2">
      <c r="B29" s="17" t="s">
        <v>33</v>
      </c>
      <c r="C29" s="21" t="s">
        <v>34</v>
      </c>
      <c r="D29" s="18">
        <v>5.5742E-2</v>
      </c>
      <c r="E29" s="19">
        <v>5.1759599999999996E-2</v>
      </c>
      <c r="F29" s="19">
        <v>6.0351599999999998E-2</v>
      </c>
      <c r="G29" s="19">
        <v>5.83908E-2</v>
      </c>
      <c r="H29" s="19">
        <v>5.8536000000000005E-2</v>
      </c>
      <c r="I29" s="19">
        <v>6.1990000000000003E-2</v>
      </c>
      <c r="J29" s="19">
        <v>8.856E-2</v>
      </c>
      <c r="K29" s="19">
        <v>7.7063534024969238E-2</v>
      </c>
      <c r="L29" s="19">
        <v>7.3932471999999985E-2</v>
      </c>
      <c r="M29" s="20">
        <v>7.9543059638699995E-2</v>
      </c>
    </row>
    <row r="30" spans="2:13" ht="18" customHeight="1" x14ac:dyDescent="0.2">
      <c r="B30" s="17" t="s">
        <v>35</v>
      </c>
      <c r="C30" s="21" t="s">
        <v>34</v>
      </c>
      <c r="D30" s="18">
        <v>3.5482999999999994E-2</v>
      </c>
      <c r="E30" s="19">
        <v>4.4624799999999999E-2</v>
      </c>
      <c r="F30" s="19">
        <v>5.5298199999999999E-2</v>
      </c>
      <c r="G30" s="19">
        <v>7.6415000000000011E-2</v>
      </c>
      <c r="H30" s="19">
        <v>9.2215604999999992E-2</v>
      </c>
      <c r="I30" s="19">
        <v>0.121142</v>
      </c>
      <c r="J30" s="19">
        <v>0.37952024000000001</v>
      </c>
      <c r="K30" s="19">
        <v>0.42588949999999998</v>
      </c>
      <c r="L30" s="19">
        <v>0.51368130000000001</v>
      </c>
      <c r="M30" s="20">
        <v>0.72349199999999991</v>
      </c>
    </row>
    <row r="31" spans="2:13" ht="18" customHeight="1" x14ac:dyDescent="0.2">
      <c r="B31" s="39" t="s">
        <v>88</v>
      </c>
      <c r="C31" s="40"/>
      <c r="D31" s="41">
        <f>D32+D36+D40</f>
        <v>7.0572678717948722</v>
      </c>
      <c r="E31" s="42">
        <f t="shared" ref="E31:M31" si="23">E32+E36+E40</f>
        <v>8.1325930512820523</v>
      </c>
      <c r="F31" s="42">
        <f t="shared" si="23"/>
        <v>10.407091535027472</v>
      </c>
      <c r="G31" s="42">
        <f t="shared" si="23"/>
        <v>8.9496037778846151</v>
      </c>
      <c r="H31" s="42">
        <f t="shared" si="23"/>
        <v>8.625222280563186</v>
      </c>
      <c r="I31" s="42">
        <f t="shared" si="23"/>
        <v>8.3068921190096141</v>
      </c>
      <c r="J31" s="42">
        <f t="shared" si="23"/>
        <v>9.3944872901249994</v>
      </c>
      <c r="K31" s="42">
        <f t="shared" si="23"/>
        <v>9.9912089959280301</v>
      </c>
      <c r="L31" s="42">
        <f t="shared" si="23"/>
        <v>11.210496958942247</v>
      </c>
      <c r="M31" s="43">
        <f t="shared" si="23"/>
        <v>10.595752050361448</v>
      </c>
    </row>
    <row r="32" spans="2:13" ht="18" customHeight="1" x14ac:dyDescent="0.2">
      <c r="B32" s="39" t="s">
        <v>92</v>
      </c>
      <c r="C32" s="40"/>
      <c r="D32" s="41">
        <f>SUM(D33:D35)</f>
        <v>2.0661871794871795E-2</v>
      </c>
      <c r="E32" s="42">
        <f t="shared" ref="E32" si="24">SUM(E33:E35)</f>
        <v>0.12716605128205127</v>
      </c>
      <c r="F32" s="42">
        <f t="shared" ref="F32" si="25">SUM(F33:F35)</f>
        <v>4.0627535027472537E-2</v>
      </c>
      <c r="G32" s="42">
        <f t="shared" ref="G32" si="26">SUM(G33:G35)</f>
        <v>4.5922777884615365E-2</v>
      </c>
      <c r="H32" s="42">
        <f t="shared" ref="H32" si="27">SUM(H33:H35)</f>
        <v>5.0028280563186825E-2</v>
      </c>
      <c r="I32" s="42">
        <f t="shared" ref="I32" si="28">SUM(I33:I35)</f>
        <v>6.3915119009615384E-2</v>
      </c>
      <c r="J32" s="42">
        <f t="shared" ref="J32" si="29">SUM(J33:J35)</f>
        <v>5.2610290125E-2</v>
      </c>
      <c r="K32" s="42">
        <f t="shared" ref="K32" si="30">SUM(K33:K35)</f>
        <v>8.9528995928030305E-2</v>
      </c>
      <c r="L32" s="42">
        <f t="shared" ref="L32" si="31">SUM(L33:L35)</f>
        <v>7.2254858806818173E-2</v>
      </c>
      <c r="M32" s="43">
        <f t="shared" ref="M32" si="32">SUM(M33:M35)</f>
        <v>5.6630922829088805E-2</v>
      </c>
    </row>
    <row r="33" spans="2:13" ht="18" customHeight="1" x14ac:dyDescent="0.2">
      <c r="B33" s="17" t="s">
        <v>36</v>
      </c>
      <c r="C33" s="21" t="s">
        <v>37</v>
      </c>
      <c r="D33" s="18">
        <v>5.0670000000000003E-3</v>
      </c>
      <c r="E33" s="19">
        <v>1.0133999999999999E-2</v>
      </c>
      <c r="F33" s="19">
        <v>1.3391357142857146E-2</v>
      </c>
      <c r="G33" s="19">
        <v>1.6311599999999999E-2</v>
      </c>
      <c r="H33" s="19">
        <v>1.9742102678571429E-2</v>
      </c>
      <c r="I33" s="19">
        <v>2.7453941125000006E-2</v>
      </c>
      <c r="J33" s="19">
        <v>2.5335290125E-2</v>
      </c>
      <c r="K33" s="19">
        <v>4.1303995928030308E-2</v>
      </c>
      <c r="L33" s="19">
        <v>2.732985880681818E-2</v>
      </c>
      <c r="M33" s="20">
        <v>1.1580922829088805E-2</v>
      </c>
    </row>
    <row r="34" spans="2:13" ht="18" customHeight="1" x14ac:dyDescent="0.2">
      <c r="B34" s="17" t="s">
        <v>38</v>
      </c>
      <c r="C34" s="21" t="s">
        <v>39</v>
      </c>
      <c r="D34" s="18">
        <v>8.275641025641026E-3</v>
      </c>
      <c r="E34" s="19">
        <v>5.4652243589743577E-2</v>
      </c>
      <c r="F34" s="19">
        <v>1.2576923076923081E-2</v>
      </c>
      <c r="G34" s="19">
        <v>1.3826923076923067E-2</v>
      </c>
      <c r="H34" s="19">
        <v>1.382692307692308E-2</v>
      </c>
      <c r="I34" s="19">
        <v>1.9701923076923079E-2</v>
      </c>
      <c r="J34" s="19">
        <v>2.1250000000000002E-2</v>
      </c>
      <c r="K34" s="19">
        <v>4.1250000000000002E-2</v>
      </c>
      <c r="L34" s="19">
        <v>2.7875E-2</v>
      </c>
      <c r="M34" s="20">
        <v>4.2500000000000003E-2</v>
      </c>
    </row>
    <row r="35" spans="2:13" ht="18" customHeight="1" x14ac:dyDescent="0.2">
      <c r="B35" s="17" t="s">
        <v>40</v>
      </c>
      <c r="C35" s="21" t="s">
        <v>41</v>
      </c>
      <c r="D35" s="18">
        <v>7.3192307692307697E-3</v>
      </c>
      <c r="E35" s="19">
        <v>6.2379807692307686E-2</v>
      </c>
      <c r="F35" s="19">
        <v>1.4659254807692311E-2</v>
      </c>
      <c r="G35" s="19">
        <v>1.5784254807692299E-2</v>
      </c>
      <c r="H35" s="19">
        <v>1.6459254807692312E-2</v>
      </c>
      <c r="I35" s="19">
        <v>1.675925480769231E-2</v>
      </c>
      <c r="J35" s="19">
        <v>6.025E-3</v>
      </c>
      <c r="K35" s="19">
        <v>6.9749999999999994E-3</v>
      </c>
      <c r="L35" s="19">
        <v>1.7049999999999999E-2</v>
      </c>
      <c r="M35" s="20">
        <v>2.5499999999999997E-3</v>
      </c>
    </row>
    <row r="36" spans="2:13" ht="18" customHeight="1" x14ac:dyDescent="0.2">
      <c r="B36" s="39" t="s">
        <v>93</v>
      </c>
      <c r="C36" s="40"/>
      <c r="D36" s="41">
        <f>SUM(D37:D39)</f>
        <v>2.471006</v>
      </c>
      <c r="E36" s="42">
        <f t="shared" ref="E36" si="33">SUM(E37:E39)</f>
        <v>2.6107270000000002</v>
      </c>
      <c r="F36" s="42">
        <f t="shared" ref="F36" si="34">SUM(F37:F39)</f>
        <v>2.5565639999999998</v>
      </c>
      <c r="G36" s="42">
        <f t="shared" ref="G36" si="35">SUM(G37:G39)</f>
        <v>2.098881</v>
      </c>
      <c r="H36" s="42">
        <f t="shared" ref="H36" si="36">SUM(H37:H39)</f>
        <v>2.351194</v>
      </c>
      <c r="I36" s="42">
        <f t="shared" ref="I36" si="37">SUM(I37:I39)</f>
        <v>2.998977</v>
      </c>
      <c r="J36" s="42">
        <f t="shared" ref="J36" si="38">SUM(J37:J39)</f>
        <v>3.9638770000000001</v>
      </c>
      <c r="K36" s="42">
        <f t="shared" ref="K36" si="39">SUM(K37:K39)</f>
        <v>4.8446800000000003</v>
      </c>
      <c r="L36" s="42">
        <f t="shared" ref="L36" si="40">SUM(L37:L39)</f>
        <v>5.4642421001354284</v>
      </c>
      <c r="M36" s="43">
        <f t="shared" ref="M36" si="41">SUM(M37:M39)</f>
        <v>5.3181211275323594</v>
      </c>
    </row>
    <row r="37" spans="2:13" ht="18" customHeight="1" x14ac:dyDescent="0.2">
      <c r="B37" s="17" t="s">
        <v>42</v>
      </c>
      <c r="C37" s="21" t="s">
        <v>43</v>
      </c>
      <c r="D37" s="18">
        <v>0</v>
      </c>
      <c r="E37" s="19">
        <v>0</v>
      </c>
      <c r="F37" s="19">
        <v>0</v>
      </c>
      <c r="G37" s="19">
        <v>0</v>
      </c>
      <c r="H37" s="19">
        <v>0.20500000000000002</v>
      </c>
      <c r="I37" s="19">
        <v>0.40900000000000003</v>
      </c>
      <c r="J37" s="19">
        <v>1.1828800000000002</v>
      </c>
      <c r="K37" s="19">
        <v>1.8917999999999999</v>
      </c>
      <c r="L37" s="19">
        <v>2.359</v>
      </c>
      <c r="M37" s="20">
        <v>2.512</v>
      </c>
    </row>
    <row r="38" spans="2:13" ht="18" customHeight="1" x14ac:dyDescent="0.2">
      <c r="B38" s="17" t="s">
        <v>44</v>
      </c>
      <c r="C38" s="21" t="s">
        <v>45</v>
      </c>
      <c r="D38" s="18">
        <v>0.78700000000000003</v>
      </c>
      <c r="E38" s="19">
        <v>0.80100000000000005</v>
      </c>
      <c r="F38" s="19">
        <v>0.75800000000000001</v>
      </c>
      <c r="G38" s="19">
        <v>0.88100000000000001</v>
      </c>
      <c r="H38" s="19">
        <v>1.101</v>
      </c>
      <c r="I38" s="19">
        <v>1.278</v>
      </c>
      <c r="J38" s="19">
        <v>1.3129999999999999</v>
      </c>
      <c r="K38" s="19">
        <v>1.337</v>
      </c>
      <c r="L38" s="19">
        <v>1.4610000000000001</v>
      </c>
      <c r="M38" s="20">
        <v>1.427</v>
      </c>
    </row>
    <row r="39" spans="2:13" ht="18" customHeight="1" x14ac:dyDescent="0.2">
      <c r="B39" s="17" t="s">
        <v>46</v>
      </c>
      <c r="C39" s="21" t="s">
        <v>47</v>
      </c>
      <c r="D39" s="18">
        <v>1.6840060000000001</v>
      </c>
      <c r="E39" s="19">
        <v>1.8097270000000001</v>
      </c>
      <c r="F39" s="19">
        <v>1.7985639999999998</v>
      </c>
      <c r="G39" s="19">
        <v>1.217881</v>
      </c>
      <c r="H39" s="19">
        <v>1.045194</v>
      </c>
      <c r="I39" s="19">
        <v>1.3119769999999999</v>
      </c>
      <c r="J39" s="19">
        <v>1.467997</v>
      </c>
      <c r="K39" s="19">
        <v>1.6158800000000002</v>
      </c>
      <c r="L39" s="19">
        <v>1.6442421001354282</v>
      </c>
      <c r="M39" s="20">
        <v>1.3791211275323598</v>
      </c>
    </row>
    <row r="40" spans="2:13" ht="18" customHeight="1" x14ac:dyDescent="0.2">
      <c r="B40" s="39" t="s">
        <v>94</v>
      </c>
      <c r="C40" s="40"/>
      <c r="D40" s="41">
        <f>SUM(D41:D42)</f>
        <v>4.5656000000000008</v>
      </c>
      <c r="E40" s="42">
        <f t="shared" ref="E40:M40" si="42">SUM(E41:E42)</f>
        <v>5.3947000000000003</v>
      </c>
      <c r="F40" s="42">
        <f t="shared" si="42"/>
        <v>7.8098999999999998</v>
      </c>
      <c r="G40" s="42">
        <f t="shared" si="42"/>
        <v>6.8048000000000002</v>
      </c>
      <c r="H40" s="42">
        <f t="shared" si="42"/>
        <v>6.2240000000000002</v>
      </c>
      <c r="I40" s="42">
        <f t="shared" si="42"/>
        <v>5.2439999999999998</v>
      </c>
      <c r="J40" s="42">
        <f t="shared" si="42"/>
        <v>5.3780000000000001</v>
      </c>
      <c r="K40" s="42">
        <f t="shared" si="42"/>
        <v>5.0570000000000004</v>
      </c>
      <c r="L40" s="42">
        <f t="shared" si="42"/>
        <v>5.6740000000000004</v>
      </c>
      <c r="M40" s="43">
        <f t="shared" si="42"/>
        <v>5.2210000000000001</v>
      </c>
    </row>
    <row r="41" spans="2:13" ht="18" customHeight="1" x14ac:dyDescent="0.2">
      <c r="B41" s="17" t="s">
        <v>48</v>
      </c>
      <c r="C41" s="21" t="s">
        <v>49</v>
      </c>
      <c r="D41" s="18">
        <v>3.0569000000000006</v>
      </c>
      <c r="E41" s="19">
        <v>3.2875999999999999</v>
      </c>
      <c r="F41" s="19">
        <v>4.2907000000000002</v>
      </c>
      <c r="G41" s="19">
        <v>4.2138999999999998</v>
      </c>
      <c r="H41" s="19">
        <v>5.1349999999999998</v>
      </c>
      <c r="I41" s="19">
        <v>4.234</v>
      </c>
      <c r="J41" s="19">
        <v>4.7030000000000003</v>
      </c>
      <c r="K41" s="19">
        <v>5.008</v>
      </c>
      <c r="L41" s="19">
        <v>5.6740000000000004</v>
      </c>
      <c r="M41" s="20">
        <v>5.2210000000000001</v>
      </c>
    </row>
    <row r="42" spans="2:13" ht="18" customHeight="1" x14ac:dyDescent="0.2">
      <c r="B42" s="17" t="s">
        <v>50</v>
      </c>
      <c r="C42" s="21" t="s">
        <v>49</v>
      </c>
      <c r="D42" s="18">
        <v>1.5087000000000002</v>
      </c>
      <c r="E42" s="19">
        <v>2.1071</v>
      </c>
      <c r="F42" s="19">
        <v>3.5191999999999997</v>
      </c>
      <c r="G42" s="19">
        <v>2.5909</v>
      </c>
      <c r="H42" s="19">
        <v>1.089</v>
      </c>
      <c r="I42" s="19">
        <v>1.01</v>
      </c>
      <c r="J42" s="19">
        <v>0.67500000000000004</v>
      </c>
      <c r="K42" s="19">
        <v>4.9000000000000002E-2</v>
      </c>
      <c r="L42" s="19">
        <v>0</v>
      </c>
      <c r="M42" s="20">
        <v>0</v>
      </c>
    </row>
    <row r="43" spans="2:13" ht="18" customHeight="1" x14ac:dyDescent="0.2">
      <c r="B43" s="44" t="s">
        <v>52</v>
      </c>
      <c r="C43" s="45"/>
      <c r="D43" s="46">
        <f>SUM(D44:D53)</f>
        <v>5.5338909259259266</v>
      </c>
      <c r="E43" s="47">
        <f t="shared" ref="E43:M43" si="43">SUM(E44:E53)</f>
        <v>4.0613034583333336</v>
      </c>
      <c r="F43" s="47">
        <f t="shared" si="43"/>
        <v>3.0977566590909094</v>
      </c>
      <c r="G43" s="47">
        <f t="shared" si="43"/>
        <v>4.2919372424242423</v>
      </c>
      <c r="H43" s="47">
        <f t="shared" si="43"/>
        <v>3.6744564924242429</v>
      </c>
      <c r="I43" s="47">
        <f t="shared" si="43"/>
        <v>3.906891742424242</v>
      </c>
      <c r="J43" s="47">
        <f t="shared" si="43"/>
        <v>4.4869558257575761</v>
      </c>
      <c r="K43" s="47">
        <f t="shared" si="43"/>
        <v>4.4508065757575759</v>
      </c>
      <c r="L43" s="47">
        <f t="shared" si="43"/>
        <v>4.3992756131476041</v>
      </c>
      <c r="M43" s="48">
        <f t="shared" si="43"/>
        <v>4.0620683096473416</v>
      </c>
    </row>
    <row r="44" spans="2:13" ht="18" customHeight="1" x14ac:dyDescent="0.2">
      <c r="B44" s="17" t="s">
        <v>53</v>
      </c>
      <c r="C44" s="21" t="s">
        <v>54</v>
      </c>
      <c r="D44" s="18">
        <v>1.0449999999999999</v>
      </c>
      <c r="E44" s="19">
        <v>1.044</v>
      </c>
      <c r="F44" s="19">
        <v>0.90500000000000003</v>
      </c>
      <c r="G44" s="19">
        <v>1.641</v>
      </c>
      <c r="H44" s="19">
        <v>1.3759999999999999</v>
      </c>
      <c r="I44" s="19">
        <v>2.2250000000000001</v>
      </c>
      <c r="J44" s="19">
        <v>2.419</v>
      </c>
      <c r="K44" s="19">
        <v>2.5030000000000001</v>
      </c>
      <c r="L44" s="19">
        <v>2.097822287390029</v>
      </c>
      <c r="M44" s="20">
        <v>1.5752017595307919</v>
      </c>
    </row>
    <row r="45" spans="2:13" ht="18" customHeight="1" x14ac:dyDescent="0.2">
      <c r="B45" s="17" t="s">
        <v>55</v>
      </c>
      <c r="C45" s="21" t="s">
        <v>56</v>
      </c>
      <c r="D45" s="18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0.13800000000000001</v>
      </c>
      <c r="M45" s="20">
        <v>0.35</v>
      </c>
    </row>
    <row r="46" spans="2:13" ht="18" customHeight="1" x14ac:dyDescent="0.2">
      <c r="B46" s="17" t="s">
        <v>57</v>
      </c>
      <c r="C46" s="21" t="s">
        <v>54</v>
      </c>
      <c r="D46" s="18">
        <v>1.504</v>
      </c>
      <c r="E46" s="19">
        <v>0.86450000000000005</v>
      </c>
      <c r="F46" s="19">
        <v>0.36660000000000004</v>
      </c>
      <c r="G46" s="19">
        <v>0.7319</v>
      </c>
      <c r="H46" s="19">
        <v>0.67980000000000007</v>
      </c>
      <c r="I46" s="19">
        <v>0.30249999999999999</v>
      </c>
      <c r="J46" s="19">
        <v>0.56699999999999995</v>
      </c>
      <c r="K46" s="19">
        <v>0.48060000000000003</v>
      </c>
      <c r="L46" s="19">
        <v>0.45990000000000003</v>
      </c>
      <c r="M46" s="20">
        <v>0.48960000000000004</v>
      </c>
    </row>
    <row r="47" spans="2:13" ht="18" customHeight="1" x14ac:dyDescent="0.2">
      <c r="B47" s="17" t="s">
        <v>58</v>
      </c>
      <c r="C47" s="21" t="s">
        <v>54</v>
      </c>
      <c r="D47" s="18">
        <v>2.1179738425925927</v>
      </c>
      <c r="E47" s="19">
        <v>1.1292</v>
      </c>
      <c r="F47" s="19">
        <v>0.80280000000000018</v>
      </c>
      <c r="G47" s="19">
        <v>0.83760000000000001</v>
      </c>
      <c r="H47" s="19">
        <v>0.52949999999999997</v>
      </c>
      <c r="I47" s="19">
        <v>0.42799999999999999</v>
      </c>
      <c r="J47" s="19">
        <v>0.52819999999999989</v>
      </c>
      <c r="K47" s="19">
        <v>0.5304000000000002</v>
      </c>
      <c r="L47" s="19">
        <v>0.66599999999999993</v>
      </c>
      <c r="M47" s="20">
        <v>0.74040000000000017</v>
      </c>
    </row>
    <row r="48" spans="2:13" ht="18" customHeight="1" x14ac:dyDescent="0.2">
      <c r="B48" s="17" t="s">
        <v>59</v>
      </c>
      <c r="C48" s="21" t="s">
        <v>60</v>
      </c>
      <c r="D48" s="18">
        <v>0.54600000000000004</v>
      </c>
      <c r="E48" s="19">
        <v>0.66900000000000004</v>
      </c>
      <c r="F48" s="19">
        <v>0.72</v>
      </c>
      <c r="G48" s="19">
        <v>0.72399999999999998</v>
      </c>
      <c r="H48" s="19">
        <v>0.73299999999999998</v>
      </c>
      <c r="I48" s="19">
        <v>0.63600000000000001</v>
      </c>
      <c r="J48" s="19">
        <v>0.63900000000000001</v>
      </c>
      <c r="K48" s="19">
        <v>0.59799999999999998</v>
      </c>
      <c r="L48" s="19">
        <v>0.72799999999999998</v>
      </c>
      <c r="M48" s="20">
        <v>0.68635897435897442</v>
      </c>
    </row>
    <row r="49" spans="2:13" ht="18" customHeight="1" x14ac:dyDescent="0.2">
      <c r="B49" s="17" t="s">
        <v>61</v>
      </c>
      <c r="C49" s="21" t="s">
        <v>62</v>
      </c>
      <c r="D49" s="18">
        <v>0.14408374999999998</v>
      </c>
      <c r="E49" s="19">
        <v>0.16452012499999999</v>
      </c>
      <c r="F49" s="19">
        <v>0.16956574999999999</v>
      </c>
      <c r="G49" s="19">
        <v>0.20331299999999997</v>
      </c>
      <c r="H49" s="19">
        <v>0.15673224999999999</v>
      </c>
      <c r="I49" s="19">
        <v>0.12677999999999998</v>
      </c>
      <c r="J49" s="19">
        <v>0.13250000000000001</v>
      </c>
      <c r="K49" s="19">
        <v>0.15878000000000003</v>
      </c>
      <c r="L49" s="19">
        <v>0.18471000000000001</v>
      </c>
      <c r="M49" s="20">
        <v>0.13788</v>
      </c>
    </row>
    <row r="50" spans="2:13" ht="18" customHeight="1" x14ac:dyDescent="0.2">
      <c r="B50" s="17" t="s">
        <v>63</v>
      </c>
      <c r="C50" s="21" t="s">
        <v>64</v>
      </c>
      <c r="D50" s="18">
        <v>0.1555</v>
      </c>
      <c r="E50" s="19">
        <v>0.16175</v>
      </c>
      <c r="F50" s="19">
        <v>0.1125</v>
      </c>
      <c r="G50" s="19">
        <v>0.1245</v>
      </c>
      <c r="H50" s="19">
        <v>0.16350000000000001</v>
      </c>
      <c r="I50" s="19">
        <v>0.14243749999999999</v>
      </c>
      <c r="J50" s="19">
        <v>0.14764824999999998</v>
      </c>
      <c r="K50" s="19">
        <v>0.12241900000000001</v>
      </c>
      <c r="L50" s="19">
        <v>6.4735749999999995E-2</v>
      </c>
      <c r="M50" s="20">
        <v>2.3869999999999999E-2</v>
      </c>
    </row>
    <row r="51" spans="2:13" ht="18" customHeight="1" x14ac:dyDescent="0.2">
      <c r="B51" s="17" t="s">
        <v>65</v>
      </c>
      <c r="C51" s="21" t="s">
        <v>64</v>
      </c>
      <c r="D51" s="18">
        <v>0</v>
      </c>
      <c r="E51" s="19">
        <v>0</v>
      </c>
      <c r="F51" s="19">
        <v>2.2000000000000001E-3</v>
      </c>
      <c r="G51" s="19">
        <v>2.0533333333333331E-2</v>
      </c>
      <c r="H51" s="19">
        <v>2.3833333333333331E-2</v>
      </c>
      <c r="I51" s="19">
        <v>2.3833333333333331E-2</v>
      </c>
      <c r="J51" s="19">
        <v>3.2266666666666666E-2</v>
      </c>
      <c r="K51" s="19">
        <v>4.2266666666666668E-2</v>
      </c>
      <c r="L51" s="19">
        <v>4.2266666666666668E-2</v>
      </c>
      <c r="M51" s="20">
        <v>2.75E-2</v>
      </c>
    </row>
    <row r="52" spans="2:13" ht="18" customHeight="1" x14ac:dyDescent="0.2">
      <c r="B52" s="17" t="s">
        <v>66</v>
      </c>
      <c r="C52" s="21" t="s">
        <v>54</v>
      </c>
      <c r="D52" s="18">
        <v>1.2999999999999999E-2</v>
      </c>
      <c r="E52" s="19">
        <v>0.02</v>
      </c>
      <c r="F52" s="19">
        <v>0.01</v>
      </c>
      <c r="G52" s="19">
        <v>0</v>
      </c>
      <c r="H52" s="19">
        <v>3.0000000000000001E-3</v>
      </c>
      <c r="I52" s="19">
        <v>0.01</v>
      </c>
      <c r="J52" s="19">
        <v>8.9999999999999993E-3</v>
      </c>
      <c r="K52" s="19">
        <v>3.0000000000000001E-3</v>
      </c>
      <c r="L52" s="19">
        <v>0</v>
      </c>
      <c r="M52" s="20">
        <v>0</v>
      </c>
    </row>
    <row r="53" spans="2:13" ht="18" customHeight="1" x14ac:dyDescent="0.2">
      <c r="B53" s="17" t="s">
        <v>67</v>
      </c>
      <c r="C53" s="21" t="s">
        <v>68</v>
      </c>
      <c r="D53" s="18">
        <v>8.3333333333333332E-3</v>
      </c>
      <c r="E53" s="19">
        <v>8.3333333333333332E-3</v>
      </c>
      <c r="F53" s="19">
        <v>9.0909090909090922E-3</v>
      </c>
      <c r="G53" s="19">
        <v>9.0909090909090922E-3</v>
      </c>
      <c r="H53" s="19">
        <v>9.0909090909090922E-3</v>
      </c>
      <c r="I53" s="19">
        <v>1.2340909090909092E-2</v>
      </c>
      <c r="J53" s="19">
        <v>1.2340909090909092E-2</v>
      </c>
      <c r="K53" s="19">
        <v>1.2340909090909092E-2</v>
      </c>
      <c r="L53" s="19">
        <v>1.7840909090909095E-2</v>
      </c>
      <c r="M53" s="20">
        <v>3.1257575757575755E-2</v>
      </c>
    </row>
    <row r="54" spans="2:13" ht="18" customHeight="1" x14ac:dyDescent="0.2">
      <c r="B54" s="49" t="s">
        <v>69</v>
      </c>
      <c r="C54" s="50"/>
      <c r="D54" s="51">
        <f>SUM(D55:D59)</f>
        <v>0.65302379199999994</v>
      </c>
      <c r="E54" s="52">
        <f t="shared" ref="E54:M54" si="44">SUM(E55:E59)</f>
        <v>0.75833400000000006</v>
      </c>
      <c r="F54" s="52">
        <f t="shared" si="44"/>
        <v>0.73765834399999985</v>
      </c>
      <c r="G54" s="52">
        <f t="shared" si="44"/>
        <v>0.76273602933333329</v>
      </c>
      <c r="H54" s="52">
        <f t="shared" si="44"/>
        <v>0.74657628693333333</v>
      </c>
      <c r="I54" s="52">
        <f t="shared" si="44"/>
        <v>0.71146843573333329</v>
      </c>
      <c r="J54" s="52">
        <f t="shared" si="44"/>
        <v>0.67138662559999995</v>
      </c>
      <c r="K54" s="52">
        <f t="shared" si="44"/>
        <v>0.79149343200000011</v>
      </c>
      <c r="L54" s="52">
        <f t="shared" si="44"/>
        <v>0.98723528640000024</v>
      </c>
      <c r="M54" s="53">
        <f t="shared" si="44"/>
        <v>1.0992329128</v>
      </c>
    </row>
    <row r="55" spans="2:13" ht="18" customHeight="1" x14ac:dyDescent="0.2">
      <c r="B55" s="17" t="s">
        <v>70</v>
      </c>
      <c r="C55" s="21" t="s">
        <v>71</v>
      </c>
      <c r="D55" s="18">
        <v>0.18890699999999999</v>
      </c>
      <c r="E55" s="19">
        <v>0.18592000000000003</v>
      </c>
      <c r="F55" s="19">
        <v>0.16081299999999998</v>
      </c>
      <c r="G55" s="19">
        <v>0.20882833333333331</v>
      </c>
      <c r="H55" s="19">
        <v>0.25954533333333335</v>
      </c>
      <c r="I55" s="19">
        <v>0.28546733333333335</v>
      </c>
      <c r="J55" s="19">
        <v>0.28275599999999995</v>
      </c>
      <c r="K55" s="19">
        <v>0.31029999999999996</v>
      </c>
      <c r="L55" s="19">
        <v>0.35259400000000007</v>
      </c>
      <c r="M55" s="20">
        <v>0.36434400000000006</v>
      </c>
    </row>
    <row r="56" spans="2:13" ht="18" customHeight="1" x14ac:dyDescent="0.2">
      <c r="B56" s="17" t="s">
        <v>72</v>
      </c>
      <c r="C56" s="21" t="s">
        <v>73</v>
      </c>
      <c r="D56" s="18">
        <v>0.122</v>
      </c>
      <c r="E56" s="19">
        <v>0.16</v>
      </c>
      <c r="F56" s="19">
        <v>0.22700000000000001</v>
      </c>
      <c r="G56" s="19">
        <v>0.31</v>
      </c>
      <c r="H56" s="19">
        <v>0.26</v>
      </c>
      <c r="I56" s="19">
        <v>0.24</v>
      </c>
      <c r="J56" s="19">
        <v>0.14599999999999999</v>
      </c>
      <c r="K56" s="19">
        <v>0.18099999999999999</v>
      </c>
      <c r="L56" s="19">
        <v>0.23564199999999999</v>
      </c>
      <c r="M56" s="20">
        <v>0.27144740000000001</v>
      </c>
    </row>
    <row r="57" spans="2:13" ht="18" customHeight="1" x14ac:dyDescent="0.2">
      <c r="B57" s="17" t="s">
        <v>74</v>
      </c>
      <c r="C57" s="21" t="s">
        <v>75</v>
      </c>
      <c r="D57" s="18">
        <v>1.4157791999999999E-2</v>
      </c>
      <c r="E57" s="19">
        <v>0</v>
      </c>
      <c r="F57" s="19">
        <v>5.255544E-3</v>
      </c>
      <c r="G57" s="19">
        <v>1.2441696E-2</v>
      </c>
      <c r="H57" s="19">
        <v>5.7730953600000003E-2</v>
      </c>
      <c r="I57" s="19">
        <v>3.4901102400000002E-2</v>
      </c>
      <c r="J57" s="19">
        <v>7.6430625599999982E-2</v>
      </c>
      <c r="K57" s="19">
        <v>0.12838543200000002</v>
      </c>
      <c r="L57" s="19">
        <v>0.2080122864</v>
      </c>
      <c r="M57" s="20">
        <v>0.25406801279999996</v>
      </c>
    </row>
    <row r="58" spans="2:13" ht="18" customHeight="1" x14ac:dyDescent="0.2">
      <c r="B58" s="17" t="s">
        <v>76</v>
      </c>
      <c r="C58" s="21" t="s">
        <v>73</v>
      </c>
      <c r="D58" s="18">
        <v>0.2833</v>
      </c>
      <c r="E58" s="19">
        <v>0.38479999999999998</v>
      </c>
      <c r="F58" s="19">
        <v>0.33132479999999997</v>
      </c>
      <c r="G58" s="19">
        <v>0.22009999999999999</v>
      </c>
      <c r="H58" s="19">
        <v>0.16059999999999999</v>
      </c>
      <c r="I58" s="19">
        <v>0.1419</v>
      </c>
      <c r="J58" s="19">
        <v>0.15680000000000002</v>
      </c>
      <c r="K58" s="19">
        <v>0.16</v>
      </c>
      <c r="L58" s="19">
        <v>0.16676600000000003</v>
      </c>
      <c r="M58" s="20">
        <v>0.19937350000000001</v>
      </c>
    </row>
    <row r="59" spans="2:13" ht="18" customHeight="1" x14ac:dyDescent="0.2">
      <c r="B59" s="17" t="s">
        <v>77</v>
      </c>
      <c r="C59" s="21" t="s">
        <v>73</v>
      </c>
      <c r="D59" s="18">
        <v>4.4658999999999997E-2</v>
      </c>
      <c r="E59" s="19">
        <v>2.7614E-2</v>
      </c>
      <c r="F59" s="19">
        <v>1.3265000000000001E-2</v>
      </c>
      <c r="G59" s="19">
        <v>1.1366000000000001E-2</v>
      </c>
      <c r="H59" s="19">
        <v>8.6999999999999994E-3</v>
      </c>
      <c r="I59" s="19">
        <v>9.1999999999999998E-3</v>
      </c>
      <c r="J59" s="19">
        <v>9.4000000000000004E-3</v>
      </c>
      <c r="K59" s="19">
        <v>1.1807999999999999E-2</v>
      </c>
      <c r="L59" s="19">
        <v>2.4220999999999996E-2</v>
      </c>
      <c r="M59" s="20">
        <v>0.01</v>
      </c>
    </row>
    <row r="60" spans="2:13" ht="18" customHeight="1" x14ac:dyDescent="0.2">
      <c r="B60" s="54" t="s">
        <v>78</v>
      </c>
      <c r="C60" s="55"/>
      <c r="D60" s="56">
        <f>SUM(D61:D62)</f>
        <v>3</v>
      </c>
      <c r="E60" s="57">
        <f t="shared" ref="E60" si="45">SUM(E61:E62)</f>
        <v>3.6999999999999997</v>
      </c>
      <c r="F60" s="57">
        <f t="shared" ref="F60" si="46">SUM(F61:F62)</f>
        <v>4.7</v>
      </c>
      <c r="G60" s="57">
        <f t="shared" ref="G60" si="47">SUM(G61:G62)</f>
        <v>4.6159999999999997</v>
      </c>
      <c r="H60" s="57">
        <f t="shared" ref="H60" si="48">SUM(H61:H62)</f>
        <v>4.5809999999999995</v>
      </c>
      <c r="I60" s="57">
        <f t="shared" ref="I60" si="49">SUM(I61:I62)</f>
        <v>4.6589999999999998</v>
      </c>
      <c r="J60" s="57">
        <f t="shared" ref="J60" si="50">SUM(J61:J62)</f>
        <v>5.0350000000000001</v>
      </c>
      <c r="K60" s="57">
        <f t="shared" ref="K60" si="51">SUM(K61:K62)</f>
        <v>4.548</v>
      </c>
      <c r="L60" s="57">
        <f t="shared" ref="L60" si="52">SUM(L61:L62)</f>
        <v>4.7140000000000004</v>
      </c>
      <c r="M60" s="58">
        <f t="shared" ref="M60" si="53">SUM(M61:M62)</f>
        <v>4.2300000000000004</v>
      </c>
    </row>
    <row r="61" spans="2:13" ht="18" customHeight="1" x14ac:dyDescent="0.2">
      <c r="B61" s="17" t="s">
        <v>79</v>
      </c>
      <c r="C61" s="21" t="s">
        <v>80</v>
      </c>
      <c r="D61" s="18">
        <v>2.1</v>
      </c>
      <c r="E61" s="19">
        <v>2.8</v>
      </c>
      <c r="F61" s="19">
        <v>3.8</v>
      </c>
      <c r="G61" s="19">
        <v>3.6160000000000001</v>
      </c>
      <c r="H61" s="19">
        <v>3.581</v>
      </c>
      <c r="I61" s="19">
        <v>3.7389999999999999</v>
      </c>
      <c r="J61" s="19">
        <v>4.1070000000000002</v>
      </c>
      <c r="K61" s="19">
        <v>3.7480000000000002</v>
      </c>
      <c r="L61" s="19">
        <v>3.9140000000000001</v>
      </c>
      <c r="M61" s="20">
        <v>3.73</v>
      </c>
    </row>
    <row r="62" spans="2:13" ht="18" customHeight="1" x14ac:dyDescent="0.2">
      <c r="B62" s="17" t="s">
        <v>81</v>
      </c>
      <c r="C62" s="21" t="s">
        <v>80</v>
      </c>
      <c r="D62" s="18">
        <v>0.9</v>
      </c>
      <c r="E62" s="19">
        <v>0.9</v>
      </c>
      <c r="F62" s="19">
        <v>0.9</v>
      </c>
      <c r="G62" s="19">
        <v>1</v>
      </c>
      <c r="H62" s="19">
        <v>1</v>
      </c>
      <c r="I62" s="19">
        <v>0.92</v>
      </c>
      <c r="J62" s="19">
        <v>0.92800000000000005</v>
      </c>
      <c r="K62" s="19">
        <v>0.8</v>
      </c>
      <c r="L62" s="19">
        <v>0.8</v>
      </c>
      <c r="M62" s="20">
        <v>0.5</v>
      </c>
    </row>
    <row r="63" spans="2:13" ht="18" customHeight="1" x14ac:dyDescent="0.2">
      <c r="B63" s="59" t="s">
        <v>86</v>
      </c>
      <c r="C63" s="60" t="s">
        <v>51</v>
      </c>
      <c r="D63" s="61">
        <v>0.125388</v>
      </c>
      <c r="E63" s="62">
        <v>0.75449519999999948</v>
      </c>
      <c r="F63" s="62">
        <v>0</v>
      </c>
      <c r="G63" s="62">
        <v>0</v>
      </c>
      <c r="H63" s="62">
        <v>0.37275840000000027</v>
      </c>
      <c r="I63" s="62">
        <v>0.64814759999999982</v>
      </c>
      <c r="J63" s="62">
        <v>0.20410380000000058</v>
      </c>
      <c r="K63" s="62">
        <v>0.16535194199999986</v>
      </c>
      <c r="L63" s="62">
        <v>3.8480184000000271E-2</v>
      </c>
      <c r="M63" s="63">
        <v>0</v>
      </c>
    </row>
    <row r="64" spans="2:13" ht="18" customHeight="1" x14ac:dyDescent="0.2">
      <c r="B64" s="64" t="s">
        <v>82</v>
      </c>
      <c r="C64" s="65"/>
      <c r="D64" s="66">
        <f>D6+D14+D18+D23+D27+D32+D36+D40+D43+D54+D60+D63</f>
        <v>27.882563289165894</v>
      </c>
      <c r="E64" s="67">
        <f t="shared" ref="E64:M64" si="54">E6+E14+E18+E23+E27+E32+E36+E40+E43+E54+E60+E63</f>
        <v>29.328790398829895</v>
      </c>
      <c r="F64" s="67">
        <f t="shared" si="54"/>
        <v>31.930807613987191</v>
      </c>
      <c r="G64" s="67">
        <f t="shared" si="54"/>
        <v>32.011806846530831</v>
      </c>
      <c r="H64" s="67">
        <f t="shared" si="54"/>
        <v>31.485844806221465</v>
      </c>
      <c r="I64" s="67">
        <f t="shared" si="54"/>
        <v>32.759507835635347</v>
      </c>
      <c r="J64" s="67">
        <f t="shared" si="54"/>
        <v>35.690928178240085</v>
      </c>
      <c r="K64" s="67">
        <f t="shared" si="54"/>
        <v>36.847556552730168</v>
      </c>
      <c r="L64" s="67">
        <f t="shared" si="54"/>
        <v>40.621737315218034</v>
      </c>
      <c r="M64" s="68">
        <f t="shared" si="54"/>
        <v>44.70273558032234</v>
      </c>
    </row>
    <row r="66" spans="13:13" x14ac:dyDescent="0.2">
      <c r="M66" s="24" t="s">
        <v>84</v>
      </c>
    </row>
  </sheetData>
  <mergeCells count="1">
    <mergeCell ref="B2:M2"/>
  </mergeCells>
  <hyperlinks>
    <hyperlink ref="M66" r:id="rId1" xr:uid="{064F8B14-C172-46AD-A678-4B8C668CE5F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15" ma:contentTypeDescription="Crée un document." ma:contentTypeScope="" ma:versionID="df6b7b0b04c05a1cd557d980648ebe59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c33d7f6f1bb9144500a5bc6e265ecd3b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28F809-8BF1-454F-8078-7603A3221F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3D3DC-1F32-424C-B69E-1C80E1AE50C8}">
  <ds:schemaRefs>
    <ds:schemaRef ds:uri="http://schemas.microsoft.com/sharepoint/v3"/>
    <ds:schemaRef ds:uri="2a193445-8f29-4d28-b3a3-ce6182a987ad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d25fa36-6e92-4a8c-bcd7-8d2e2e5dc1c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E46D91-F881-41E9-8CB3-5B28C5230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fa36-6e92-4a8c-bcd7-8d2e2e5dc1cc"/>
    <ds:schemaRef ds:uri="2a193445-8f29-4d28-b3a3-ce6182a98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LEDEZ</dc:creator>
  <cp:lastModifiedBy>Maxime LEDEZ</cp:lastModifiedBy>
  <dcterms:created xsi:type="dcterms:W3CDTF">2021-11-05T12:47:00Z</dcterms:created>
  <dcterms:modified xsi:type="dcterms:W3CDTF">2021-11-16T20:02:57Z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</Properties>
</file>