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Panorama/Edition 2021/2021 Rapport Panorama/Annexes/"/>
    </mc:Choice>
  </mc:AlternateContent>
  <xr:revisionPtr revIDLastSave="1" documentId="8_{589B3878-8D0F-429A-8F0D-EC6984CB87DE}" xr6:coauthVersionLast="47" xr6:coauthVersionMax="47" xr10:uidLastSave="{A92A4A74-A014-4648-92A2-1B7F91B3BE4D}"/>
  <bookViews>
    <workbookView xWindow="-28920" yWindow="-1020" windowWidth="29040" windowHeight="15840" xr2:uid="{8681BBC8-517F-4444-89B2-9F88EE407681}"/>
  </bookViews>
  <sheets>
    <sheet name="Synthèse édition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  <c r="G63" i="1"/>
  <c r="K36" i="1"/>
  <c r="K66" i="1" s="1"/>
  <c r="G36" i="1"/>
  <c r="G66" i="1" s="1"/>
  <c r="K30" i="1"/>
  <c r="K65" i="1" s="1"/>
  <c r="G30" i="1"/>
  <c r="G65" i="1" s="1"/>
  <c r="K19" i="1"/>
  <c r="K64" i="1" s="1"/>
  <c r="G19" i="1"/>
  <c r="G64" i="1" s="1"/>
  <c r="K11" i="1"/>
  <c r="G11" i="1"/>
  <c r="F11" i="1" l="1"/>
  <c r="F63" i="1" s="1"/>
  <c r="J11" i="1"/>
  <c r="J63" i="1" s="1"/>
  <c r="N11" i="1"/>
  <c r="N63" i="1" s="1"/>
  <c r="F19" i="1"/>
  <c r="F64" i="1" s="1"/>
  <c r="J19" i="1"/>
  <c r="J64" i="1" s="1"/>
  <c r="N19" i="1"/>
  <c r="N64" i="1" s="1"/>
  <c r="F30" i="1"/>
  <c r="F65" i="1" s="1"/>
  <c r="J30" i="1"/>
  <c r="J65" i="1" s="1"/>
  <c r="N30" i="1"/>
  <c r="N65" i="1" s="1"/>
  <c r="F36" i="1"/>
  <c r="F66" i="1" s="1"/>
  <c r="J36" i="1"/>
  <c r="J66" i="1" s="1"/>
  <c r="N36" i="1"/>
  <c r="N66" i="1" s="1"/>
  <c r="F60" i="1"/>
  <c r="F67" i="1" s="1"/>
  <c r="J60" i="1"/>
  <c r="J67" i="1" s="1"/>
  <c r="N60" i="1"/>
  <c r="N67" i="1" s="1"/>
  <c r="H60" i="1"/>
  <c r="H67" i="1" s="1"/>
  <c r="L60" i="1"/>
  <c r="L67" i="1" s="1"/>
  <c r="H11" i="1"/>
  <c r="H63" i="1" s="1"/>
  <c r="L11" i="1"/>
  <c r="L63" i="1" s="1"/>
  <c r="H19" i="1"/>
  <c r="H64" i="1" s="1"/>
  <c r="L19" i="1"/>
  <c r="L64" i="1" s="1"/>
  <c r="H30" i="1"/>
  <c r="H65" i="1" s="1"/>
  <c r="L30" i="1"/>
  <c r="L65" i="1" s="1"/>
  <c r="H36" i="1"/>
  <c r="H66" i="1" s="1"/>
  <c r="L36" i="1"/>
  <c r="L66" i="1" s="1"/>
  <c r="E11" i="1"/>
  <c r="E63" i="1" s="1"/>
  <c r="I11" i="1"/>
  <c r="I63" i="1" s="1"/>
  <c r="M11" i="1"/>
  <c r="M63" i="1" s="1"/>
  <c r="E19" i="1"/>
  <c r="E64" i="1" s="1"/>
  <c r="I19" i="1"/>
  <c r="I64" i="1" s="1"/>
  <c r="M19" i="1"/>
  <c r="M64" i="1" s="1"/>
  <c r="E30" i="1"/>
  <c r="E65" i="1" s="1"/>
  <c r="I30" i="1"/>
  <c r="I65" i="1" s="1"/>
  <c r="M30" i="1"/>
  <c r="M65" i="1" s="1"/>
  <c r="E36" i="1"/>
  <c r="E66" i="1" s="1"/>
  <c r="I36" i="1"/>
  <c r="I66" i="1" s="1"/>
  <c r="M36" i="1"/>
  <c r="M66" i="1" s="1"/>
  <c r="E60" i="1"/>
  <c r="E67" i="1" s="1"/>
  <c r="I60" i="1"/>
  <c r="I67" i="1" s="1"/>
  <c r="M60" i="1"/>
  <c r="M67" i="1" s="1"/>
  <c r="G60" i="1"/>
  <c r="G67" i="1" s="1"/>
  <c r="K60" i="1"/>
  <c r="K67" i="1" s="1"/>
  <c r="K38" i="1"/>
  <c r="G38" i="1"/>
  <c r="G62" i="1" s="1"/>
  <c r="L38" i="1" l="1"/>
  <c r="L62" i="1" s="1"/>
  <c r="F38" i="1"/>
  <c r="F62" i="1" s="1"/>
  <c r="H38" i="1"/>
  <c r="H62" i="1" s="1"/>
  <c r="K62" i="1"/>
  <c r="M38" i="1"/>
  <c r="M62" i="1" s="1"/>
  <c r="I38" i="1"/>
  <c r="I62" i="1" s="1"/>
  <c r="N38" i="1"/>
  <c r="N62" i="1" s="1"/>
  <c r="J38" i="1"/>
  <c r="J62" i="1" s="1"/>
  <c r="E38" i="1"/>
  <c r="E62" i="1" s="1"/>
</calcChain>
</file>

<file path=xl/sharedStrings.xml><?xml version="1.0" encoding="utf-8"?>
<sst xmlns="http://schemas.openxmlformats.org/spreadsheetml/2006/main" count="74" uniqueCount="63">
  <si>
    <t>(sources)</t>
  </si>
  <si>
    <t>Chaudières gaz et fioul</t>
  </si>
  <si>
    <t>Chaudières au gaz hors condensation</t>
  </si>
  <si>
    <t>INSEE, UNICLIMA</t>
  </si>
  <si>
    <t>Chaudières au fioul</t>
  </si>
  <si>
    <r>
      <t xml:space="preserve">total </t>
    </r>
    <r>
      <rPr>
        <b/>
        <sz val="14"/>
        <color theme="1"/>
        <rFont val="Helvetica"/>
        <family val="2"/>
        <scheme val="minor"/>
      </rPr>
      <t>bâtiment</t>
    </r>
  </si>
  <si>
    <t>Transports</t>
  </si>
  <si>
    <t>Voitures particulières</t>
  </si>
  <si>
    <t>Véhicules particuliers essence, diesel et  autres</t>
  </si>
  <si>
    <t>CGDD</t>
  </si>
  <si>
    <t>Véhicules particuliers hybrides</t>
  </si>
  <si>
    <t>SDES-RSVERO</t>
  </si>
  <si>
    <r>
      <t xml:space="preserve">sous-total </t>
    </r>
    <r>
      <rPr>
        <b/>
        <sz val="12"/>
        <color theme="1"/>
        <rFont val="Helvetica"/>
        <family val="2"/>
        <scheme val="minor"/>
      </rPr>
      <t>voitures particulières</t>
    </r>
  </si>
  <si>
    <t>Véhicules utilitaires légers</t>
  </si>
  <si>
    <t>Véhicules utilitaires légers diesel</t>
  </si>
  <si>
    <t>Poids lourds</t>
  </si>
  <si>
    <t>Poids lourds diesel</t>
  </si>
  <si>
    <t>Autobus et autocars</t>
  </si>
  <si>
    <t>Autobus et autocars diesel</t>
  </si>
  <si>
    <t>Matériel roulant ferroviaire</t>
  </si>
  <si>
    <t>Locomotives diesel</t>
  </si>
  <si>
    <t>CGDD (CCTN)</t>
  </si>
  <si>
    <r>
      <t xml:space="preserve">sous-total </t>
    </r>
    <r>
      <rPr>
        <b/>
        <sz val="12"/>
        <color theme="1"/>
        <rFont val="Helvetica"/>
        <family val="2"/>
        <scheme val="minor"/>
      </rPr>
      <t>véhicules professionnels</t>
    </r>
  </si>
  <si>
    <t>Secteur aérien</t>
  </si>
  <si>
    <t>Matériel de transport aérien</t>
  </si>
  <si>
    <t>Aéroports</t>
  </si>
  <si>
    <t>ADP</t>
  </si>
  <si>
    <r>
      <t xml:space="preserve">sous-total </t>
    </r>
    <r>
      <rPr>
        <b/>
        <sz val="12"/>
        <color theme="1"/>
        <rFont val="Helvetica"/>
        <family val="2"/>
        <scheme val="minor"/>
      </rPr>
      <t>secteur aérien</t>
    </r>
  </si>
  <si>
    <r>
      <t xml:space="preserve">total </t>
    </r>
    <r>
      <rPr>
        <b/>
        <sz val="14"/>
        <color theme="1"/>
        <rFont val="Helvetica"/>
        <family val="2"/>
        <scheme val="minor"/>
      </rPr>
      <t>transports</t>
    </r>
  </si>
  <si>
    <t>Production et distribution d'hydrocarbures</t>
  </si>
  <si>
    <t>Exploration</t>
  </si>
  <si>
    <t>Pétrole</t>
  </si>
  <si>
    <t>Total</t>
  </si>
  <si>
    <t>Développement et exploitation</t>
  </si>
  <si>
    <t>Charbon (exploitation terminée)</t>
  </si>
  <si>
    <t>SDES</t>
  </si>
  <si>
    <t>Vermillon REP</t>
  </si>
  <si>
    <t>Gaz (exploitation terminée)</t>
  </si>
  <si>
    <t>Transformation</t>
  </si>
  <si>
    <t>Raffineries et cokeries</t>
  </si>
  <si>
    <t>INSEE</t>
  </si>
  <si>
    <t>Importations</t>
  </si>
  <si>
    <t>Terminaux méthaniers</t>
  </si>
  <si>
    <t>GRT Gaz, EDF</t>
  </si>
  <si>
    <t>Oléoducs</t>
  </si>
  <si>
    <t>TRAPIL</t>
  </si>
  <si>
    <t>Centrales thermiques</t>
  </si>
  <si>
    <t>Charbon</t>
  </si>
  <si>
    <t>RTE, EDF</t>
  </si>
  <si>
    <t>Fioul</t>
  </si>
  <si>
    <t>Gaz "hors fuel switch"</t>
  </si>
  <si>
    <t>RTE, AIE</t>
  </si>
  <si>
    <t>Infrastructures de recharge</t>
  </si>
  <si>
    <t>Stations-service</t>
  </si>
  <si>
    <t>UFIP, Banque des Territoires</t>
  </si>
  <si>
    <r>
      <t xml:space="preserve">total </t>
    </r>
    <r>
      <rPr>
        <b/>
        <sz val="14"/>
        <color theme="1"/>
        <rFont val="Helvetica"/>
        <family val="2"/>
        <scheme val="minor"/>
      </rPr>
      <t>production et distribution d'hydrocarbures</t>
    </r>
  </si>
  <si>
    <t>Ensemble des investissements fossiles défavorables au climat</t>
  </si>
  <si>
    <t>Véhicules professionnels</t>
  </si>
  <si>
    <t>Panorama des financements climat - Edition 2021</t>
  </si>
  <si>
    <t>CGDD (CCTN), Air France</t>
  </si>
  <si>
    <t>www.i4ce.org</t>
  </si>
  <si>
    <t>(en milliards d'euros courants)</t>
  </si>
  <si>
    <t>Annexe 3 : Investissements défavorables au climat dans les énergies fossiles en France (2011-2020)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</si>
</sst>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Helvetica"/>
      <family val="2"/>
      <scheme val="minor"/>
    </font>
    <font>
      <b/>
      <sz val="16"/>
      <color theme="1"/>
      <name val="Helvetica"/>
      <family val="2"/>
      <scheme val="minor"/>
    </font>
    <font>
      <b/>
      <sz val="20"/>
      <color theme="1"/>
      <name val="Helvetica"/>
      <family val="2"/>
      <scheme val="minor"/>
    </font>
    <font>
      <b/>
      <sz val="14"/>
      <color theme="1"/>
      <name val="Helvetica"/>
      <family val="2"/>
      <scheme val="minor"/>
    </font>
    <font>
      <sz val="12"/>
      <color theme="1"/>
      <name val="Helvetica"/>
      <family val="2"/>
      <scheme val="minor"/>
    </font>
    <font>
      <sz val="14"/>
      <color theme="1"/>
      <name val="Helvetica"/>
      <family val="2"/>
      <scheme val="minor"/>
    </font>
    <font>
      <b/>
      <sz val="12"/>
      <color theme="1"/>
      <name val="Helvetica"/>
      <family val="2"/>
      <scheme val="minor"/>
    </font>
    <font>
      <b/>
      <sz val="14"/>
      <color theme="0"/>
      <name val="Helvetica"/>
      <family val="2"/>
      <scheme val="minor"/>
    </font>
    <font>
      <sz val="14"/>
      <color theme="0"/>
      <name val="Helvetica"/>
      <family val="2"/>
      <scheme val="minor"/>
    </font>
    <font>
      <u/>
      <sz val="11"/>
      <color theme="10"/>
      <name val="Helvetica"/>
      <family val="2"/>
      <scheme val="minor"/>
    </font>
    <font>
      <b/>
      <sz val="18"/>
      <color theme="1"/>
      <name val="Helvetic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3" fontId="0" fillId="0" borderId="5" xfId="0" applyNumberFormat="1" applyBorder="1" applyAlignment="1">
      <alignment horizontal="right" vertical="center" indent="1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indent="2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2"/>
    </xf>
    <xf numFmtId="0" fontId="0" fillId="0" borderId="4" xfId="0" applyBorder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7" fillId="3" borderId="4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0" fillId="0" borderId="7" xfId="0" applyBorder="1" applyAlignment="1">
      <alignment horizontal="left" vertical="center"/>
    </xf>
    <xf numFmtId="164" fontId="0" fillId="0" borderId="5" xfId="0" applyNumberFormat="1" applyBorder="1" applyAlignment="1">
      <alignment horizontal="right" vertical="center" indent="1"/>
    </xf>
    <xf numFmtId="164" fontId="3" fillId="2" borderId="5" xfId="0" applyNumberFormat="1" applyFont="1" applyFill="1" applyBorder="1" applyAlignment="1">
      <alignment horizontal="right" vertical="center" indent="1"/>
    </xf>
    <xf numFmtId="164" fontId="0" fillId="2" borderId="5" xfId="0" applyNumberFormat="1" applyFill="1" applyBorder="1" applyAlignment="1">
      <alignment horizontal="right" vertical="center" indent="1"/>
    </xf>
    <xf numFmtId="164" fontId="7" fillId="3" borderId="5" xfId="0" applyNumberFormat="1" applyFont="1" applyFill="1" applyBorder="1" applyAlignment="1">
      <alignment horizontal="right" vertical="center" indent="1"/>
    </xf>
    <xf numFmtId="164" fontId="0" fillId="0" borderId="8" xfId="0" applyNumberFormat="1" applyBorder="1" applyAlignment="1">
      <alignment horizontal="right" vertical="center" indent="1"/>
    </xf>
    <xf numFmtId="0" fontId="9" fillId="0" borderId="0" xfId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I4CE">
  <a:themeElements>
    <a:clrScheme name="I4CE Nuancier 1">
      <a:dk1>
        <a:srgbClr val="404041"/>
      </a:dk1>
      <a:lt1>
        <a:sysClr val="window" lastClr="FFFFFF"/>
      </a:lt1>
      <a:dk2>
        <a:srgbClr val="4565AF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643A81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I4CE">
      <a:majorFont>
        <a:latin typeface="LexiaDaMa"/>
        <a:ea typeface=""/>
        <a:cs typeface=""/>
      </a:majorFont>
      <a:minorFont>
        <a:latin typeface="Helvetica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ème I4CE" id="{5E664D94-CAE2-4418-8001-1C97B3931A30}" vid="{A919ECC4-805D-4E2D-87AD-354D4C1295F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4c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754C0-7C8B-44FC-9387-E6E0E695755F}">
  <sheetPr>
    <tabColor theme="3"/>
  </sheetPr>
  <dimension ref="A2:O69"/>
  <sheetViews>
    <sheetView showGridLines="0" tabSelected="1" zoomScale="55" zoomScaleNormal="55" workbookViewId="0"/>
  </sheetViews>
  <sheetFormatPr baseColWidth="10" defaultRowHeight="14.25" x14ac:dyDescent="0.2"/>
  <cols>
    <col min="3" max="3" width="64.5" customWidth="1"/>
    <col min="4" max="4" width="30.5" customWidth="1"/>
  </cols>
  <sheetData>
    <row r="2" spans="1:15" ht="26.25" x14ac:dyDescent="0.2">
      <c r="C2" s="32" t="s">
        <v>58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"/>
    </row>
    <row r="4" spans="1:15" ht="23.25" x14ac:dyDescent="0.2">
      <c r="C4" s="31" t="s">
        <v>62</v>
      </c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8" customHeight="1" x14ac:dyDescent="0.2">
      <c r="C5" s="4" t="s">
        <v>61</v>
      </c>
      <c r="D5" s="5" t="s">
        <v>0</v>
      </c>
      <c r="E5" s="6">
        <v>2011</v>
      </c>
      <c r="F5" s="6">
        <v>2012</v>
      </c>
      <c r="G5" s="6">
        <v>2013</v>
      </c>
      <c r="H5" s="6">
        <v>2014</v>
      </c>
      <c r="I5" s="6">
        <v>2015</v>
      </c>
      <c r="J5" s="6">
        <v>2016</v>
      </c>
      <c r="K5" s="6">
        <v>2017</v>
      </c>
      <c r="L5" s="6">
        <v>2018</v>
      </c>
      <c r="M5" s="6">
        <v>2019</v>
      </c>
      <c r="N5" s="6">
        <v>2020</v>
      </c>
    </row>
    <row r="6" spans="1:15" ht="18" customHeight="1" x14ac:dyDescent="0.2">
      <c r="A6" s="1"/>
      <c r="B6" s="1"/>
      <c r="C6" s="7" t="s">
        <v>1</v>
      </c>
      <c r="D6" s="1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ht="18" customHeight="1" x14ac:dyDescent="0.2">
      <c r="A7" s="1"/>
      <c r="B7" s="1"/>
      <c r="C7" s="9"/>
      <c r="D7" s="1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8" customHeight="1" x14ac:dyDescent="0.2">
      <c r="A8" s="11"/>
      <c r="B8" s="11"/>
      <c r="C8" s="12" t="s">
        <v>2</v>
      </c>
      <c r="D8" s="13" t="s">
        <v>3</v>
      </c>
      <c r="E8" s="25">
        <v>1.1688403369559768</v>
      </c>
      <c r="F8" s="25">
        <v>1.1357237730021164</v>
      </c>
      <c r="G8" s="25">
        <v>1.0363671532840777</v>
      </c>
      <c r="H8" s="25">
        <v>0.89058527235132023</v>
      </c>
      <c r="I8" s="25">
        <v>0.54573552694751704</v>
      </c>
      <c r="J8" s="25">
        <v>0.53217000000000003</v>
      </c>
      <c r="K8" s="25">
        <v>0.521235</v>
      </c>
      <c r="L8" s="25">
        <v>0.42646499999999998</v>
      </c>
      <c r="M8" s="25">
        <v>0.302535</v>
      </c>
      <c r="N8" s="25">
        <v>0.27337499999999998</v>
      </c>
    </row>
    <row r="9" spans="1:15" ht="18" customHeight="1" x14ac:dyDescent="0.2">
      <c r="A9" s="11"/>
      <c r="B9" s="11"/>
      <c r="C9" s="12" t="s">
        <v>4</v>
      </c>
      <c r="D9" s="13" t="s">
        <v>3</v>
      </c>
      <c r="E9" s="25">
        <v>0.34436729707631963</v>
      </c>
      <c r="F9" s="25">
        <v>0.27314976606377556</v>
      </c>
      <c r="G9" s="25">
        <v>0.24404933762591752</v>
      </c>
      <c r="H9" s="25">
        <v>0.20954884174482413</v>
      </c>
      <c r="I9" s="25">
        <v>0.22894432434625472</v>
      </c>
      <c r="J9" s="25">
        <v>0.33196826090396242</v>
      </c>
      <c r="K9" s="25">
        <v>0.3756566999999999</v>
      </c>
      <c r="L9" s="25">
        <v>0.39623249999999993</v>
      </c>
      <c r="M9" s="25">
        <v>0.36035939999999989</v>
      </c>
      <c r="N9" s="25">
        <v>0.35303849999999987</v>
      </c>
    </row>
    <row r="10" spans="1:15" ht="18" customHeight="1" x14ac:dyDescent="0.2">
      <c r="A10" s="1"/>
      <c r="B10" s="1"/>
      <c r="C10" s="9"/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5" ht="18" customHeight="1" x14ac:dyDescent="0.2">
      <c r="A11" s="14"/>
      <c r="B11" s="14"/>
      <c r="C11" s="15" t="s">
        <v>5</v>
      </c>
      <c r="D11" s="16"/>
      <c r="E11" s="26">
        <f t="shared" ref="E11:N11" si="0">SUM(E8:E10)</f>
        <v>1.5132076340322964</v>
      </c>
      <c r="F11" s="26">
        <f t="shared" si="0"/>
        <v>1.408873539065892</v>
      </c>
      <c r="G11" s="26">
        <f t="shared" si="0"/>
        <v>1.2804164909099951</v>
      </c>
      <c r="H11" s="26">
        <f t="shared" si="0"/>
        <v>1.1001341140961443</v>
      </c>
      <c r="I11" s="26">
        <f t="shared" si="0"/>
        <v>0.77467985129377182</v>
      </c>
      <c r="J11" s="26">
        <f t="shared" si="0"/>
        <v>0.86413826090396251</v>
      </c>
      <c r="K11" s="26">
        <f t="shared" si="0"/>
        <v>0.89689169999999985</v>
      </c>
      <c r="L11" s="26">
        <f t="shared" si="0"/>
        <v>0.82269749999999986</v>
      </c>
      <c r="M11" s="26">
        <f t="shared" si="0"/>
        <v>0.66289439999999988</v>
      </c>
      <c r="N11" s="26">
        <f t="shared" si="0"/>
        <v>0.62641349999999985</v>
      </c>
    </row>
    <row r="12" spans="1:15" ht="18" customHeight="1" x14ac:dyDescent="0.2">
      <c r="A12" s="1"/>
      <c r="B12" s="1"/>
      <c r="C12" s="9"/>
      <c r="D12" s="1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5" ht="18" customHeight="1" x14ac:dyDescent="0.2">
      <c r="A13" s="1"/>
      <c r="B13" s="1"/>
      <c r="C13" s="7" t="s">
        <v>6</v>
      </c>
      <c r="D13" s="1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5" ht="18" customHeight="1" x14ac:dyDescent="0.2">
      <c r="A14" s="1"/>
      <c r="B14" s="1"/>
      <c r="C14" s="9"/>
      <c r="D14" s="1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ht="18" customHeight="1" x14ac:dyDescent="0.2">
      <c r="A15" s="1"/>
      <c r="B15" s="1"/>
      <c r="C15" s="10" t="s">
        <v>7</v>
      </c>
      <c r="D15" s="1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8" customHeight="1" x14ac:dyDescent="0.2">
      <c r="A16" s="11"/>
      <c r="B16" s="11"/>
      <c r="C16" s="12" t="s">
        <v>8</v>
      </c>
      <c r="D16" s="13" t="s">
        <v>9</v>
      </c>
      <c r="E16" s="25">
        <v>31.192030323843298</v>
      </c>
      <c r="F16" s="25">
        <v>26.73208573571527</v>
      </c>
      <c r="G16" s="25">
        <v>22.376053783939785</v>
      </c>
      <c r="H16" s="25">
        <v>20.529065431921186</v>
      </c>
      <c r="I16" s="25">
        <v>20.883692756065198</v>
      </c>
      <c r="J16" s="25">
        <v>23.244111833136998</v>
      </c>
      <c r="K16" s="25">
        <v>39.23727361478668</v>
      </c>
      <c r="L16" s="25">
        <v>42.748079824811256</v>
      </c>
      <c r="M16" s="25">
        <v>43.604616323033881</v>
      </c>
      <c r="N16" s="25">
        <v>25.503059576629667</v>
      </c>
    </row>
    <row r="17" spans="1:14" ht="18" customHeight="1" x14ac:dyDescent="0.2">
      <c r="A17" s="11"/>
      <c r="B17" s="11"/>
      <c r="C17" s="12" t="s">
        <v>10</v>
      </c>
      <c r="D17" s="13" t="s">
        <v>11</v>
      </c>
      <c r="E17" s="25">
        <v>0.32278099996562981</v>
      </c>
      <c r="F17" s="25">
        <v>0.10437757811423463</v>
      </c>
      <c r="G17" s="25">
        <v>0.11728685692407595</v>
      </c>
      <c r="H17" s="25">
        <v>0.11068492814831866</v>
      </c>
      <c r="I17" s="25">
        <v>0.1244236507142452</v>
      </c>
      <c r="J17" s="25">
        <v>0.24587101700662539</v>
      </c>
      <c r="K17" s="25">
        <v>0.44659213289628952</v>
      </c>
      <c r="L17" s="25">
        <v>0.61811941197942399</v>
      </c>
      <c r="M17" s="25">
        <v>0.98054459999369303</v>
      </c>
      <c r="N17" s="25">
        <v>1.7256815805689438</v>
      </c>
    </row>
    <row r="18" spans="1:14" ht="18" customHeight="1" x14ac:dyDescent="0.2">
      <c r="A18" s="1"/>
      <c r="B18" s="1"/>
      <c r="C18" s="9"/>
      <c r="D18" s="1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8" customHeight="1" x14ac:dyDescent="0.2">
      <c r="A19" s="11"/>
      <c r="B19" s="11"/>
      <c r="C19" s="17" t="s">
        <v>12</v>
      </c>
      <c r="D19" s="18"/>
      <c r="E19" s="27">
        <f t="shared" ref="E19:M19" si="1">SUM(E16:E17)</f>
        <v>31.514811323808928</v>
      </c>
      <c r="F19" s="27">
        <f t="shared" si="1"/>
        <v>26.836463313829505</v>
      </c>
      <c r="G19" s="27">
        <f t="shared" si="1"/>
        <v>22.49334064086386</v>
      </c>
      <c r="H19" s="27">
        <f t="shared" si="1"/>
        <v>20.639750360069506</v>
      </c>
      <c r="I19" s="27">
        <f t="shared" si="1"/>
        <v>21.008116406779443</v>
      </c>
      <c r="J19" s="27">
        <f t="shared" si="1"/>
        <v>23.489982850143623</v>
      </c>
      <c r="K19" s="27">
        <f t="shared" si="1"/>
        <v>39.683865747682972</v>
      </c>
      <c r="L19" s="27">
        <f t="shared" si="1"/>
        <v>43.366199236790678</v>
      </c>
      <c r="M19" s="27">
        <f t="shared" si="1"/>
        <v>44.585160923027573</v>
      </c>
      <c r="N19" s="27">
        <f>SUM(N16:N17)</f>
        <v>27.228741157198613</v>
      </c>
    </row>
    <row r="20" spans="1:14" ht="18" customHeight="1" x14ac:dyDescent="0.2">
      <c r="A20" s="1"/>
      <c r="B20" s="1"/>
      <c r="C20" s="9"/>
      <c r="D20" s="1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8" customHeight="1" x14ac:dyDescent="0.2">
      <c r="A21" s="1"/>
      <c r="B21" s="1"/>
      <c r="C21" s="10" t="s">
        <v>13</v>
      </c>
      <c r="D21" s="1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8" customHeight="1" x14ac:dyDescent="0.2">
      <c r="A22" s="11"/>
      <c r="B22" s="11"/>
      <c r="C22" s="12" t="s">
        <v>14</v>
      </c>
      <c r="D22" s="13" t="s">
        <v>9</v>
      </c>
      <c r="E22" s="25">
        <v>9.0866112000000001</v>
      </c>
      <c r="F22" s="25">
        <v>8.0718873999999996</v>
      </c>
      <c r="G22" s="25">
        <v>7.6917056999999991</v>
      </c>
      <c r="H22" s="25">
        <v>7.8178114300515205</v>
      </c>
      <c r="I22" s="25">
        <v>7.9629989034999991</v>
      </c>
      <c r="J22" s="25">
        <v>8.6152849328580015</v>
      </c>
      <c r="K22" s="25">
        <v>9.201106260946716</v>
      </c>
      <c r="L22" s="25">
        <v>9.5956528579873588</v>
      </c>
      <c r="M22" s="25">
        <v>10.506464594999999</v>
      </c>
      <c r="N22" s="25">
        <v>8.9763872294790001</v>
      </c>
    </row>
    <row r="23" spans="1:14" ht="18" customHeight="1" x14ac:dyDescent="0.2">
      <c r="A23" s="1"/>
      <c r="B23" s="1"/>
      <c r="C23" s="10" t="s">
        <v>15</v>
      </c>
      <c r="D23" s="1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18" customHeight="1" x14ac:dyDescent="0.2">
      <c r="A24" s="11"/>
      <c r="B24" s="11"/>
      <c r="C24" s="12" t="s">
        <v>16</v>
      </c>
      <c r="D24" s="13" t="s">
        <v>9</v>
      </c>
      <c r="E24" s="25">
        <v>3.7406799999999998</v>
      </c>
      <c r="F24" s="25">
        <v>3.4343400000000002</v>
      </c>
      <c r="G24" s="25">
        <v>3.4122399999999997</v>
      </c>
      <c r="H24" s="25">
        <v>2.9285049999999999</v>
      </c>
      <c r="I24" s="25">
        <v>3.2840599999999998</v>
      </c>
      <c r="J24" s="25">
        <v>3.711185</v>
      </c>
      <c r="K24" s="25">
        <v>3.9144200000000002</v>
      </c>
      <c r="L24" s="25">
        <v>4.18574</v>
      </c>
      <c r="M24" s="25">
        <v>4.2216949999999995</v>
      </c>
      <c r="N24" s="25">
        <v>3.5738907351746545</v>
      </c>
    </row>
    <row r="25" spans="1:14" ht="18" customHeight="1" x14ac:dyDescent="0.2">
      <c r="A25" s="1"/>
      <c r="B25" s="1"/>
      <c r="C25" s="10" t="s">
        <v>17</v>
      </c>
      <c r="D25" s="1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18" customHeight="1" x14ac:dyDescent="0.2">
      <c r="A26" s="11"/>
      <c r="B26" s="11"/>
      <c r="C26" s="12" t="s">
        <v>18</v>
      </c>
      <c r="D26" s="13" t="s">
        <v>9</v>
      </c>
      <c r="E26" s="25">
        <v>1.6021481481481481</v>
      </c>
      <c r="F26" s="25">
        <v>1.3767574074074072</v>
      </c>
      <c r="G26" s="25">
        <v>1.5591333333333333</v>
      </c>
      <c r="H26" s="25">
        <v>1.3897722222222222</v>
      </c>
      <c r="I26" s="25">
        <v>1.6715</v>
      </c>
      <c r="J26" s="25">
        <v>1.44475</v>
      </c>
      <c r="K26" s="25">
        <v>1.4372499999999999</v>
      </c>
      <c r="L26" s="25">
        <v>1.3915</v>
      </c>
      <c r="M26" s="25">
        <v>1.4177500000000001</v>
      </c>
      <c r="N26" s="25">
        <v>1.19025</v>
      </c>
    </row>
    <row r="27" spans="1:14" ht="18" customHeight="1" x14ac:dyDescent="0.2">
      <c r="A27" s="1"/>
      <c r="B27" s="1"/>
      <c r="C27" s="10" t="s">
        <v>19</v>
      </c>
      <c r="D27" s="1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18" customHeight="1" x14ac:dyDescent="0.2">
      <c r="A28" s="11"/>
      <c r="B28" s="11"/>
      <c r="C28" s="12" t="s">
        <v>20</v>
      </c>
      <c r="D28" s="13" t="s">
        <v>21</v>
      </c>
      <c r="E28" s="25">
        <v>0.1115</v>
      </c>
      <c r="F28" s="25">
        <v>3.7499999999999999E-2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6.9960000000000008E-2</v>
      </c>
    </row>
    <row r="29" spans="1:14" ht="18" customHeight="1" x14ac:dyDescent="0.2">
      <c r="A29" s="1"/>
      <c r="B29" s="1"/>
      <c r="C29" s="9"/>
      <c r="D29" s="1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8" customHeight="1" x14ac:dyDescent="0.2">
      <c r="A30" s="11"/>
      <c r="B30" s="11"/>
      <c r="C30" s="17" t="s">
        <v>22</v>
      </c>
      <c r="D30" s="18"/>
      <c r="E30" s="27">
        <f t="shared" ref="E30:M30" si="2">SUM(E22:E28)</f>
        <v>14.540939348148147</v>
      </c>
      <c r="F30" s="27">
        <f t="shared" si="2"/>
        <v>12.920484807407407</v>
      </c>
      <c r="G30" s="27">
        <f t="shared" si="2"/>
        <v>12.663079033333332</v>
      </c>
      <c r="H30" s="27">
        <f t="shared" si="2"/>
        <v>12.136088652273742</v>
      </c>
      <c r="I30" s="27">
        <f t="shared" si="2"/>
        <v>12.918558903499999</v>
      </c>
      <c r="J30" s="27">
        <f t="shared" si="2"/>
        <v>13.771219932858003</v>
      </c>
      <c r="K30" s="27">
        <f t="shared" si="2"/>
        <v>14.552776260946716</v>
      </c>
      <c r="L30" s="27">
        <f t="shared" si="2"/>
        <v>15.17289285798736</v>
      </c>
      <c r="M30" s="27">
        <f t="shared" si="2"/>
        <v>16.145909594999999</v>
      </c>
      <c r="N30" s="27">
        <f>SUM(N22:N28)</f>
        <v>13.810487964653655</v>
      </c>
    </row>
    <row r="31" spans="1:14" ht="18" customHeight="1" x14ac:dyDescent="0.2">
      <c r="A31" s="11"/>
      <c r="B31" s="11"/>
      <c r="C31" s="19"/>
      <c r="D31" s="11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8" customHeight="1" x14ac:dyDescent="0.2">
      <c r="A32" s="1"/>
      <c r="B32" s="1"/>
      <c r="C32" s="10" t="s">
        <v>23</v>
      </c>
      <c r="D32" s="1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18" customHeight="1" x14ac:dyDescent="0.2">
      <c r="A33" s="11"/>
      <c r="B33" s="11"/>
      <c r="C33" s="12" t="s">
        <v>24</v>
      </c>
      <c r="D33" s="13" t="s">
        <v>59</v>
      </c>
      <c r="E33" s="25">
        <v>1.8714528693173933</v>
      </c>
      <c r="F33" s="25">
        <v>1.2210837396853453</v>
      </c>
      <c r="G33" s="25">
        <v>0.90131090943588543</v>
      </c>
      <c r="H33" s="25">
        <v>0.7780146845982544</v>
      </c>
      <c r="I33" s="25">
        <v>1.0635491347094508</v>
      </c>
      <c r="J33" s="25">
        <v>1.5025673830000001</v>
      </c>
      <c r="K33" s="25">
        <v>1.0860549262483383</v>
      </c>
      <c r="L33" s="25">
        <v>1.013699904702672</v>
      </c>
      <c r="M33" s="25">
        <v>1.0440145556206304</v>
      </c>
      <c r="N33" s="25">
        <v>0.66343969393954838</v>
      </c>
    </row>
    <row r="34" spans="1:14" ht="18" customHeight="1" x14ac:dyDescent="0.2">
      <c r="A34" s="11"/>
      <c r="B34" s="11"/>
      <c r="C34" s="12" t="s">
        <v>25</v>
      </c>
      <c r="D34" s="13" t="s">
        <v>26</v>
      </c>
      <c r="E34" s="25">
        <v>1.9568285559563245</v>
      </c>
      <c r="F34" s="25">
        <v>1.7861602811463317</v>
      </c>
      <c r="G34" s="25">
        <v>1.9810921451072701</v>
      </c>
      <c r="H34" s="25">
        <v>1.4467331257939207</v>
      </c>
      <c r="I34" s="25">
        <v>1.5925757681035675</v>
      </c>
      <c r="J34" s="25">
        <v>2.6642978080000002</v>
      </c>
      <c r="K34" s="25">
        <v>2.620894752301687</v>
      </c>
      <c r="L34" s="25">
        <v>2.752314836857344</v>
      </c>
      <c r="M34" s="25">
        <v>2.8996316519038929</v>
      </c>
      <c r="N34" s="25">
        <v>1.9387235923322432</v>
      </c>
    </row>
    <row r="35" spans="1:14" ht="18" customHeight="1" x14ac:dyDescent="0.2">
      <c r="A35" s="1"/>
      <c r="B35" s="1"/>
      <c r="C35" s="9"/>
      <c r="D35" s="1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18" customHeight="1" x14ac:dyDescent="0.2">
      <c r="A36" s="11"/>
      <c r="B36" s="11"/>
      <c r="C36" s="17" t="s">
        <v>27</v>
      </c>
      <c r="D36" s="18"/>
      <c r="E36" s="27">
        <f>SUM(E33:E34)</f>
        <v>3.8282814252737181</v>
      </c>
      <c r="F36" s="27">
        <f t="shared" ref="F36:N36" si="3">SUM(F33:F34)</f>
        <v>3.0072440208316769</v>
      </c>
      <c r="G36" s="27">
        <f t="shared" si="3"/>
        <v>2.8824030545431554</v>
      </c>
      <c r="H36" s="27">
        <f t="shared" si="3"/>
        <v>2.224747810392175</v>
      </c>
      <c r="I36" s="27">
        <f t="shared" si="3"/>
        <v>2.6561249028130183</v>
      </c>
      <c r="J36" s="27">
        <f t="shared" si="3"/>
        <v>4.1668651910000003</v>
      </c>
      <c r="K36" s="27">
        <f t="shared" si="3"/>
        <v>3.7069496785500253</v>
      </c>
      <c r="L36" s="27">
        <f t="shared" si="3"/>
        <v>3.7660147415600163</v>
      </c>
      <c r="M36" s="27">
        <f t="shared" si="3"/>
        <v>3.9436462075245231</v>
      </c>
      <c r="N36" s="27">
        <f t="shared" si="3"/>
        <v>2.6021632862717916</v>
      </c>
    </row>
    <row r="37" spans="1:14" ht="18" customHeight="1" x14ac:dyDescent="0.2">
      <c r="A37" s="1"/>
      <c r="B37" s="1"/>
      <c r="C37" s="9"/>
      <c r="D37" s="1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ht="18" customHeight="1" x14ac:dyDescent="0.2">
      <c r="A38" s="14"/>
      <c r="B38" s="14"/>
      <c r="C38" s="15" t="s">
        <v>28</v>
      </c>
      <c r="D38" s="16"/>
      <c r="E38" s="26">
        <f t="shared" ref="E38:N38" si="4">E19+E30+E36</f>
        <v>49.884032097230786</v>
      </c>
      <c r="F38" s="26">
        <f t="shared" si="4"/>
        <v>42.764192142068588</v>
      </c>
      <c r="G38" s="26">
        <f t="shared" si="4"/>
        <v>38.03882272874035</v>
      </c>
      <c r="H38" s="26">
        <f t="shared" si="4"/>
        <v>35.000586822735421</v>
      </c>
      <c r="I38" s="26">
        <f t="shared" si="4"/>
        <v>36.582800213092462</v>
      </c>
      <c r="J38" s="26">
        <f t="shared" si="4"/>
        <v>41.428067974001621</v>
      </c>
      <c r="K38" s="26">
        <f t="shared" si="4"/>
        <v>57.943591687179712</v>
      </c>
      <c r="L38" s="26">
        <f t="shared" si="4"/>
        <v>62.305106836338055</v>
      </c>
      <c r="M38" s="26">
        <f t="shared" si="4"/>
        <v>64.674716725552088</v>
      </c>
      <c r="N38" s="26">
        <f t="shared" si="4"/>
        <v>43.641392408124055</v>
      </c>
    </row>
    <row r="39" spans="1:14" ht="18" customHeight="1" x14ac:dyDescent="0.2">
      <c r="A39" s="1"/>
      <c r="B39" s="1"/>
      <c r="C39" s="9"/>
      <c r="D39" s="1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18" customHeight="1" x14ac:dyDescent="0.2">
      <c r="A40" s="1"/>
      <c r="B40" s="1"/>
      <c r="C40" s="7" t="s">
        <v>29</v>
      </c>
      <c r="D40" s="1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18" customHeight="1" x14ac:dyDescent="0.2">
      <c r="A41" s="1"/>
      <c r="B41" s="1"/>
      <c r="C41" s="7"/>
      <c r="D41" s="1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18" customHeight="1" x14ac:dyDescent="0.2">
      <c r="A42" s="1"/>
      <c r="B42" s="1"/>
      <c r="C42" s="10" t="s">
        <v>30</v>
      </c>
      <c r="D42" s="1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18" customHeight="1" x14ac:dyDescent="0.2">
      <c r="A43" s="11"/>
      <c r="B43" s="11"/>
      <c r="C43" s="12" t="s">
        <v>31</v>
      </c>
      <c r="D43" s="13" t="s">
        <v>32</v>
      </c>
      <c r="E43" s="25">
        <v>0.04</v>
      </c>
      <c r="F43" s="25">
        <v>0.08</v>
      </c>
      <c r="G43" s="25">
        <v>0.08</v>
      </c>
      <c r="H43" s="25">
        <v>0</v>
      </c>
      <c r="I43" s="25">
        <v>0</v>
      </c>
      <c r="J43" s="25">
        <v>0</v>
      </c>
      <c r="K43" s="25">
        <v>0</v>
      </c>
      <c r="L43" s="25">
        <v>0.05</v>
      </c>
      <c r="M43" s="25">
        <v>0.05</v>
      </c>
      <c r="N43" s="25">
        <v>0</v>
      </c>
    </row>
    <row r="44" spans="1:14" ht="18" customHeight="1" x14ac:dyDescent="0.2">
      <c r="A44" s="1"/>
      <c r="B44" s="1"/>
      <c r="C44" s="10" t="s">
        <v>33</v>
      </c>
      <c r="D44" s="1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ht="18" customHeight="1" x14ac:dyDescent="0.2">
      <c r="A45" s="11"/>
      <c r="B45" s="11"/>
      <c r="C45" s="12" t="s">
        <v>34</v>
      </c>
      <c r="D45" s="13" t="s">
        <v>35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</row>
    <row r="46" spans="1:14" ht="18" customHeight="1" x14ac:dyDescent="0.2">
      <c r="A46" s="11"/>
      <c r="B46" s="11"/>
      <c r="C46" s="12" t="s">
        <v>31</v>
      </c>
      <c r="D46" s="13" t="s">
        <v>36</v>
      </c>
      <c r="E46" s="25">
        <v>7.7577865368266469E-2</v>
      </c>
      <c r="F46" s="25">
        <v>3.5910262240412313E-2</v>
      </c>
      <c r="G46" s="25">
        <v>7.2785149735334648E-2</v>
      </c>
      <c r="H46" s="25">
        <v>0.12190099662301293</v>
      </c>
      <c r="I46" s="25">
        <v>8.4504454854413519E-2</v>
      </c>
      <c r="J46" s="25">
        <v>6.5458685134237735E-2</v>
      </c>
      <c r="K46" s="25">
        <v>6.0868840156758107E-2</v>
      </c>
      <c r="L46" s="25">
        <v>6.9868995633187769E-2</v>
      </c>
      <c r="M46" s="25">
        <v>6.6442050916859549E-2</v>
      </c>
      <c r="N46" s="25">
        <v>3.4494336239915248E-2</v>
      </c>
    </row>
    <row r="47" spans="1:14" ht="18" customHeight="1" x14ac:dyDescent="0.2">
      <c r="A47" s="11"/>
      <c r="B47" s="11"/>
      <c r="C47" s="12" t="s">
        <v>37</v>
      </c>
      <c r="D47" s="13" t="s">
        <v>35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</row>
    <row r="48" spans="1:14" ht="18" customHeight="1" x14ac:dyDescent="0.2">
      <c r="A48" s="1"/>
      <c r="B48" s="1"/>
      <c r="C48" s="10" t="s">
        <v>38</v>
      </c>
      <c r="D48" s="1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ht="18" customHeight="1" x14ac:dyDescent="0.2">
      <c r="A49" s="11"/>
      <c r="B49" s="11"/>
      <c r="C49" s="12" t="s">
        <v>39</v>
      </c>
      <c r="D49" s="13" t="s">
        <v>40</v>
      </c>
      <c r="E49" s="25">
        <v>0.49630399999999997</v>
      </c>
      <c r="F49" s="25">
        <v>1.000381</v>
      </c>
      <c r="G49" s="25">
        <v>0.67245200000000005</v>
      </c>
      <c r="H49" s="25">
        <v>0.65064200000000005</v>
      </c>
      <c r="I49" s="25">
        <v>0.56240599999999996</v>
      </c>
      <c r="J49" s="25">
        <v>0.67292799999999997</v>
      </c>
      <c r="K49" s="25">
        <v>0.74082000000000003</v>
      </c>
      <c r="L49" s="25">
        <v>0.914682</v>
      </c>
      <c r="M49" s="25">
        <v>0.75811499999999998</v>
      </c>
      <c r="N49" s="25">
        <v>0.70392900000000003</v>
      </c>
    </row>
    <row r="50" spans="1:14" ht="18" customHeight="1" x14ac:dyDescent="0.2">
      <c r="A50" s="1"/>
      <c r="B50" s="1"/>
      <c r="C50" s="10" t="s">
        <v>41</v>
      </c>
      <c r="D50" s="1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 ht="18" customHeight="1" x14ac:dyDescent="0.2">
      <c r="A51" s="11"/>
      <c r="B51" s="11"/>
      <c r="C51" s="12" t="s">
        <v>42</v>
      </c>
      <c r="D51" s="13" t="s">
        <v>43</v>
      </c>
      <c r="E51" s="25">
        <v>1.8749999999999999E-2</v>
      </c>
      <c r="F51" s="25">
        <v>1.8749999999999999E-2</v>
      </c>
      <c r="G51" s="25">
        <v>0.21875</v>
      </c>
      <c r="H51" s="25">
        <v>0.21875</v>
      </c>
      <c r="I51" s="25">
        <v>0.21875</v>
      </c>
      <c r="J51" s="25">
        <v>0.2</v>
      </c>
      <c r="K51" s="25">
        <v>0.2</v>
      </c>
      <c r="L51" s="25">
        <v>0</v>
      </c>
      <c r="M51" s="25">
        <v>5.8000000000000003E-2</v>
      </c>
      <c r="N51" s="25">
        <v>0</v>
      </c>
    </row>
    <row r="52" spans="1:14" ht="18" customHeight="1" x14ac:dyDescent="0.2">
      <c r="A52" s="11"/>
      <c r="B52" s="11"/>
      <c r="C52" s="12" t="s">
        <v>44</v>
      </c>
      <c r="D52" s="13" t="s">
        <v>45</v>
      </c>
      <c r="E52" s="25">
        <v>0</v>
      </c>
      <c r="F52" s="25">
        <v>0</v>
      </c>
      <c r="G52" s="25">
        <v>1.0829999999999999E-2</v>
      </c>
      <c r="H52" s="25">
        <v>1.052E-2</v>
      </c>
      <c r="I52" s="25">
        <v>1.0119999999999999E-2</v>
      </c>
      <c r="J52" s="25">
        <v>1.1640000000000001E-2</v>
      </c>
      <c r="K52" s="25">
        <v>8.4000000000000012E-3</v>
      </c>
      <c r="L52" s="25">
        <v>9.2699999999999987E-3</v>
      </c>
      <c r="M52" s="25">
        <v>8.7899999999999992E-3</v>
      </c>
      <c r="N52" s="25">
        <v>9.5399999999999999E-3</v>
      </c>
    </row>
    <row r="53" spans="1:14" ht="18" customHeight="1" x14ac:dyDescent="0.2">
      <c r="A53" s="1"/>
      <c r="B53" s="1"/>
      <c r="C53" s="10" t="s">
        <v>46</v>
      </c>
      <c r="D53" s="1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ht="18" customHeight="1" x14ac:dyDescent="0.2">
      <c r="A54" s="11"/>
      <c r="B54" s="11"/>
      <c r="C54" s="12" t="s">
        <v>47</v>
      </c>
      <c r="D54" s="13" t="s">
        <v>48</v>
      </c>
      <c r="E54" s="25">
        <v>0</v>
      </c>
      <c r="F54" s="25">
        <v>0</v>
      </c>
      <c r="G54" s="25">
        <v>0</v>
      </c>
      <c r="H54" s="25">
        <v>0</v>
      </c>
      <c r="I54" s="25">
        <v>0.26500000000000001</v>
      </c>
      <c r="J54" s="25">
        <v>0.26500000000000001</v>
      </c>
      <c r="K54" s="25">
        <v>0</v>
      </c>
      <c r="L54" s="25">
        <v>0</v>
      </c>
      <c r="M54" s="25">
        <v>0</v>
      </c>
      <c r="N54" s="25">
        <v>0</v>
      </c>
    </row>
    <row r="55" spans="1:14" ht="18" customHeight="1" x14ac:dyDescent="0.2">
      <c r="A55" s="11"/>
      <c r="B55" s="11"/>
      <c r="C55" s="12" t="s">
        <v>49</v>
      </c>
      <c r="D55" s="13" t="s">
        <v>48</v>
      </c>
      <c r="E55" s="25">
        <v>0.22500000000000001</v>
      </c>
      <c r="F55" s="25">
        <v>0.22500000000000001</v>
      </c>
      <c r="G55" s="25">
        <v>0.22500000000000001</v>
      </c>
      <c r="H55" s="25">
        <v>0.1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</row>
    <row r="56" spans="1:14" ht="18" customHeight="1" x14ac:dyDescent="0.2">
      <c r="A56" s="11"/>
      <c r="B56" s="11"/>
      <c r="C56" s="12" t="s">
        <v>50</v>
      </c>
      <c r="D56" s="13" t="s">
        <v>51</v>
      </c>
      <c r="E56" s="25">
        <v>0.320436</v>
      </c>
      <c r="F56" s="25">
        <v>1.0449E-2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0.28742567400000046</v>
      </c>
    </row>
    <row r="57" spans="1:14" ht="18" customHeight="1" x14ac:dyDescent="0.2">
      <c r="A57" s="1"/>
      <c r="B57" s="1"/>
      <c r="C57" s="10" t="s">
        <v>52</v>
      </c>
      <c r="D57" s="1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 ht="18" customHeight="1" x14ac:dyDescent="0.2">
      <c r="A58" s="11"/>
      <c r="B58" s="11"/>
      <c r="C58" s="12" t="s">
        <v>53</v>
      </c>
      <c r="D58" s="13" t="s">
        <v>54</v>
      </c>
      <c r="E58" s="25">
        <v>4.5187799999999992E-3</v>
      </c>
      <c r="F58" s="25">
        <v>1.2426644999999998E-2</v>
      </c>
      <c r="G58" s="25">
        <v>1.2050079999999999E-2</v>
      </c>
      <c r="H58" s="25">
        <v>1.9581379999999999E-2</v>
      </c>
      <c r="I58" s="25">
        <v>1.5439164999999999E-2</v>
      </c>
      <c r="J58" s="25">
        <v>9.4141250000000006E-3</v>
      </c>
      <c r="K58" s="25">
        <v>7.1547349999999997E-3</v>
      </c>
      <c r="L58" s="25">
        <v>5.9497269999999998E-2</v>
      </c>
      <c r="M58" s="25">
        <v>4.5187799999999992E-3</v>
      </c>
      <c r="N58" s="25">
        <v>6.4016050000000003E-3</v>
      </c>
    </row>
    <row r="59" spans="1:14" ht="18" customHeight="1" x14ac:dyDescent="0.2">
      <c r="A59" s="1"/>
      <c r="B59" s="1"/>
      <c r="C59" s="9"/>
      <c r="D59" s="1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14" ht="18" customHeight="1" x14ac:dyDescent="0.2">
      <c r="A60" s="14"/>
      <c r="B60" s="14"/>
      <c r="C60" s="15" t="s">
        <v>55</v>
      </c>
      <c r="D60" s="16"/>
      <c r="E60" s="26">
        <f>SUM(E43:E58)</f>
        <v>1.1825866453682665</v>
      </c>
      <c r="F60" s="26">
        <f t="shared" ref="F60:N60" si="5">SUM(F43:F58)</f>
        <v>1.3829169072404122</v>
      </c>
      <c r="G60" s="26">
        <f t="shared" si="5"/>
        <v>1.2918672297353349</v>
      </c>
      <c r="H60" s="26">
        <f t="shared" si="5"/>
        <v>1.121394376623013</v>
      </c>
      <c r="I60" s="26">
        <f t="shared" si="5"/>
        <v>1.1562196198544137</v>
      </c>
      <c r="J60" s="26">
        <f t="shared" si="5"/>
        <v>1.2244408101342377</v>
      </c>
      <c r="K60" s="26">
        <f t="shared" si="5"/>
        <v>1.0172435751567581</v>
      </c>
      <c r="L60" s="26">
        <f t="shared" si="5"/>
        <v>1.1033182656331877</v>
      </c>
      <c r="M60" s="26">
        <f t="shared" si="5"/>
        <v>0.9458658309168595</v>
      </c>
      <c r="N60" s="26">
        <f t="shared" si="5"/>
        <v>1.0417906152399157</v>
      </c>
    </row>
    <row r="61" spans="1:14" ht="18" customHeight="1" x14ac:dyDescent="0.2">
      <c r="A61" s="1"/>
      <c r="B61" s="1"/>
      <c r="C61" s="9"/>
      <c r="D61" s="1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ht="18" x14ac:dyDescent="0.2">
      <c r="A62" s="14"/>
      <c r="B62" s="20"/>
      <c r="C62" s="21" t="s">
        <v>56</v>
      </c>
      <c r="D62" s="22"/>
      <c r="E62" s="28">
        <f t="shared" ref="E62:N62" si="6">E11+E38+E60</f>
        <v>52.579826376631353</v>
      </c>
      <c r="F62" s="28">
        <f t="shared" si="6"/>
        <v>45.555982588374896</v>
      </c>
      <c r="G62" s="28">
        <f t="shared" si="6"/>
        <v>40.61110644938568</v>
      </c>
      <c r="H62" s="28">
        <f t="shared" si="6"/>
        <v>37.22211531345458</v>
      </c>
      <c r="I62" s="28">
        <f t="shared" si="6"/>
        <v>38.513699684240642</v>
      </c>
      <c r="J62" s="28">
        <f t="shared" si="6"/>
        <v>43.516647045039825</v>
      </c>
      <c r="K62" s="28">
        <f t="shared" si="6"/>
        <v>59.857726962336464</v>
      </c>
      <c r="L62" s="28">
        <f t="shared" si="6"/>
        <v>64.231122601971236</v>
      </c>
      <c r="M62" s="28">
        <f t="shared" si="6"/>
        <v>66.283476956468945</v>
      </c>
      <c r="N62" s="28">
        <f t="shared" si="6"/>
        <v>45.309596523363972</v>
      </c>
    </row>
    <row r="63" spans="1:14" ht="18" customHeight="1" x14ac:dyDescent="0.2">
      <c r="A63" s="11"/>
      <c r="B63" s="11"/>
      <c r="C63" s="12" t="s">
        <v>1</v>
      </c>
      <c r="D63" s="13"/>
      <c r="E63" s="25">
        <f>E11</f>
        <v>1.5132076340322964</v>
      </c>
      <c r="F63" s="25">
        <f t="shared" ref="F63:N63" si="7">F11</f>
        <v>1.408873539065892</v>
      </c>
      <c r="G63" s="25">
        <f t="shared" si="7"/>
        <v>1.2804164909099951</v>
      </c>
      <c r="H63" s="25">
        <f t="shared" si="7"/>
        <v>1.1001341140961443</v>
      </c>
      <c r="I63" s="25">
        <f t="shared" si="7"/>
        <v>0.77467985129377182</v>
      </c>
      <c r="J63" s="25">
        <f t="shared" si="7"/>
        <v>0.86413826090396251</v>
      </c>
      <c r="K63" s="25">
        <f t="shared" si="7"/>
        <v>0.89689169999999985</v>
      </c>
      <c r="L63" s="25">
        <f t="shared" si="7"/>
        <v>0.82269749999999986</v>
      </c>
      <c r="M63" s="25">
        <f t="shared" si="7"/>
        <v>0.66289439999999988</v>
      </c>
      <c r="N63" s="25">
        <f t="shared" si="7"/>
        <v>0.62641349999999985</v>
      </c>
    </row>
    <row r="64" spans="1:14" ht="18" customHeight="1" x14ac:dyDescent="0.2">
      <c r="A64" s="11"/>
      <c r="B64" s="11"/>
      <c r="C64" s="12" t="s">
        <v>7</v>
      </c>
      <c r="D64" s="13"/>
      <c r="E64" s="25">
        <f>E19</f>
        <v>31.514811323808928</v>
      </c>
      <c r="F64" s="25">
        <f t="shared" ref="F64:N64" si="8">F19</f>
        <v>26.836463313829505</v>
      </c>
      <c r="G64" s="25">
        <f t="shared" si="8"/>
        <v>22.49334064086386</v>
      </c>
      <c r="H64" s="25">
        <f t="shared" si="8"/>
        <v>20.639750360069506</v>
      </c>
      <c r="I64" s="25">
        <f t="shared" si="8"/>
        <v>21.008116406779443</v>
      </c>
      <c r="J64" s="25">
        <f t="shared" si="8"/>
        <v>23.489982850143623</v>
      </c>
      <c r="K64" s="25">
        <f t="shared" si="8"/>
        <v>39.683865747682972</v>
      </c>
      <c r="L64" s="25">
        <f t="shared" si="8"/>
        <v>43.366199236790678</v>
      </c>
      <c r="M64" s="25">
        <f t="shared" si="8"/>
        <v>44.585160923027573</v>
      </c>
      <c r="N64" s="25">
        <f t="shared" si="8"/>
        <v>27.228741157198613</v>
      </c>
    </row>
    <row r="65" spans="1:14" ht="18" customHeight="1" x14ac:dyDescent="0.2">
      <c r="A65" s="11"/>
      <c r="B65" s="11"/>
      <c r="C65" s="12" t="s">
        <v>57</v>
      </c>
      <c r="D65" s="13"/>
      <c r="E65" s="25">
        <f>E30</f>
        <v>14.540939348148147</v>
      </c>
      <c r="F65" s="25">
        <f t="shared" ref="F65:N65" si="9">F30</f>
        <v>12.920484807407407</v>
      </c>
      <c r="G65" s="25">
        <f t="shared" si="9"/>
        <v>12.663079033333332</v>
      </c>
      <c r="H65" s="25">
        <f t="shared" si="9"/>
        <v>12.136088652273742</v>
      </c>
      <c r="I65" s="25">
        <f t="shared" si="9"/>
        <v>12.918558903499999</v>
      </c>
      <c r="J65" s="25">
        <f t="shared" si="9"/>
        <v>13.771219932858003</v>
      </c>
      <c r="K65" s="25">
        <f t="shared" si="9"/>
        <v>14.552776260946716</v>
      </c>
      <c r="L65" s="25">
        <f t="shared" si="9"/>
        <v>15.17289285798736</v>
      </c>
      <c r="M65" s="25">
        <f t="shared" si="9"/>
        <v>16.145909594999999</v>
      </c>
      <c r="N65" s="25">
        <f t="shared" si="9"/>
        <v>13.810487964653655</v>
      </c>
    </row>
    <row r="66" spans="1:14" ht="18" customHeight="1" x14ac:dyDescent="0.2">
      <c r="A66" s="11"/>
      <c r="B66" s="11"/>
      <c r="C66" s="12" t="s">
        <v>23</v>
      </c>
      <c r="D66" s="13"/>
      <c r="E66" s="25">
        <f>E36</f>
        <v>3.8282814252737181</v>
      </c>
      <c r="F66" s="25">
        <f t="shared" ref="F66:N66" si="10">F36</f>
        <v>3.0072440208316769</v>
      </c>
      <c r="G66" s="25">
        <f t="shared" si="10"/>
        <v>2.8824030545431554</v>
      </c>
      <c r="H66" s="25">
        <f t="shared" si="10"/>
        <v>2.224747810392175</v>
      </c>
      <c r="I66" s="25">
        <f t="shared" si="10"/>
        <v>2.6561249028130183</v>
      </c>
      <c r="J66" s="25">
        <f t="shared" si="10"/>
        <v>4.1668651910000003</v>
      </c>
      <c r="K66" s="25">
        <f t="shared" si="10"/>
        <v>3.7069496785500253</v>
      </c>
      <c r="L66" s="25">
        <f t="shared" si="10"/>
        <v>3.7660147415600163</v>
      </c>
      <c r="M66" s="25">
        <f t="shared" si="10"/>
        <v>3.9436462075245231</v>
      </c>
      <c r="N66" s="25">
        <f t="shared" si="10"/>
        <v>2.6021632862717916</v>
      </c>
    </row>
    <row r="67" spans="1:14" ht="18" customHeight="1" x14ac:dyDescent="0.2">
      <c r="A67" s="11"/>
      <c r="B67" s="11"/>
      <c r="C67" s="23" t="s">
        <v>29</v>
      </c>
      <c r="D67" s="24"/>
      <c r="E67" s="29">
        <f>E60</f>
        <v>1.1825866453682665</v>
      </c>
      <c r="F67" s="29">
        <f t="shared" ref="F67:N67" si="11">F60</f>
        <v>1.3829169072404122</v>
      </c>
      <c r="G67" s="29">
        <f t="shared" si="11"/>
        <v>1.2918672297353349</v>
      </c>
      <c r="H67" s="29">
        <f t="shared" si="11"/>
        <v>1.121394376623013</v>
      </c>
      <c r="I67" s="29">
        <f t="shared" si="11"/>
        <v>1.1562196198544137</v>
      </c>
      <c r="J67" s="29">
        <f t="shared" si="11"/>
        <v>1.2244408101342377</v>
      </c>
      <c r="K67" s="29">
        <f t="shared" si="11"/>
        <v>1.0172435751567581</v>
      </c>
      <c r="L67" s="29">
        <f t="shared" si="11"/>
        <v>1.1033182656331877</v>
      </c>
      <c r="M67" s="29">
        <f t="shared" si="11"/>
        <v>0.9458658309168595</v>
      </c>
      <c r="N67" s="29">
        <f t="shared" si="11"/>
        <v>1.0417906152399157</v>
      </c>
    </row>
    <row r="69" spans="1:14" x14ac:dyDescent="0.2">
      <c r="N69" s="30" t="s">
        <v>60</v>
      </c>
    </row>
  </sheetData>
  <mergeCells count="1">
    <mergeCell ref="C2:N2"/>
  </mergeCells>
  <hyperlinks>
    <hyperlink ref="N69" r:id="rId1" xr:uid="{C5AEA269-F52A-4C52-96B8-D02996A40DF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15" ma:contentTypeDescription="Crée un document." ma:contentTypeScope="" ma:versionID="df6b7b0b04c05a1cd557d980648ebe59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c33d7f6f1bb9144500a5bc6e265ecd3b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D599DA-0B24-4473-8095-1C1760BE8E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6F5E19-7712-4458-9E88-6689B3AE5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fa36-6e92-4a8c-bcd7-8d2e2e5dc1cc"/>
    <ds:schemaRef ds:uri="2a193445-8f29-4d28-b3a3-ce6182a98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EF63D6-5DD7-4867-9EFA-D4F8225A5A0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Synthèse édition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LEDEZ</dc:creator>
  <cp:lastModifiedBy>Maxime LEDEZ</cp:lastModifiedBy>
  <dcterms:created xsi:type="dcterms:W3CDTF">2021-11-05T09:56:13Z</dcterms:created>
  <dcterms:modified xsi:type="dcterms:W3CDTF">2021-12-01T16:19:17Z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</Properties>
</file>